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673" firstSheet="5" activeTab="7"/>
  </bookViews>
  <sheets>
    <sheet name="2005" sheetId="10" r:id="rId1"/>
    <sheet name="2006" sheetId="8" r:id="rId2"/>
    <sheet name="2007" sheetId="5" r:id="rId3"/>
    <sheet name="2008" sheetId="9" r:id="rId4"/>
    <sheet name="2009жыл" sheetId="6" r:id="rId5"/>
    <sheet name="2020 жыл" sheetId="18" r:id="rId6"/>
    <sheet name="2021 жыл" sheetId="17" r:id="rId7"/>
    <sheet name="2022 жыл" sheetId="20" r:id="rId8"/>
  </sheets>
  <calcPr calcId="125725"/>
</workbook>
</file>

<file path=xl/calcChain.xml><?xml version="1.0" encoding="utf-8"?>
<calcChain xmlns="http://schemas.openxmlformats.org/spreadsheetml/2006/main">
  <c r="C20" i="20"/>
  <c r="E118" i="5"/>
  <c r="D237" i="6" l="1"/>
  <c r="D222"/>
  <c r="D221"/>
  <c r="D103" i="9"/>
  <c r="C88"/>
  <c r="C21"/>
  <c r="F4"/>
  <c r="D92"/>
  <c r="D90"/>
  <c r="D89"/>
  <c r="C211" i="6" l="1"/>
  <c r="C175"/>
  <c r="I218" l="1"/>
  <c r="G218"/>
  <c r="H216"/>
  <c r="H217"/>
  <c r="H215"/>
  <c r="C61" i="10" l="1"/>
  <c r="C9"/>
  <c r="G60" i="8" l="1"/>
  <c r="D235" i="6" l="1"/>
  <c r="D238" s="1"/>
  <c r="F229"/>
  <c r="F147"/>
  <c r="F135"/>
  <c r="D124" i="5"/>
  <c r="F109"/>
  <c r="C106"/>
  <c r="E70" i="8"/>
  <c r="C70"/>
  <c r="G65"/>
  <c r="D77" i="10"/>
  <c r="F77" s="1"/>
  <c r="D64"/>
  <c r="C57" i="8" l="1"/>
  <c r="E58" s="1"/>
  <c r="F125" i="5" l="1"/>
  <c r="E1" s="1"/>
</calcChain>
</file>

<file path=xl/sharedStrings.xml><?xml version="1.0" encoding="utf-8"?>
<sst xmlns="http://schemas.openxmlformats.org/spreadsheetml/2006/main" count="1774" uniqueCount="754">
  <si>
    <t xml:space="preserve">Найменование </t>
  </si>
  <si>
    <t>Сумма</t>
  </si>
  <si>
    <t>Книга</t>
  </si>
  <si>
    <t>Итого</t>
  </si>
  <si>
    <t>Ноутбуг</t>
  </si>
  <si>
    <t>241500000083</t>
  </si>
  <si>
    <t>Шкаф файловый</t>
  </si>
  <si>
    <t>241500000088</t>
  </si>
  <si>
    <t>241500000093</t>
  </si>
  <si>
    <t>241500000098</t>
  </si>
  <si>
    <t>241500000103</t>
  </si>
  <si>
    <t>241500000108</t>
  </si>
  <si>
    <t>241500000113</t>
  </si>
  <si>
    <t>241500000118</t>
  </si>
  <si>
    <t>241500000123</t>
  </si>
  <si>
    <t>241500000128</t>
  </si>
  <si>
    <t>241500000133</t>
  </si>
  <si>
    <t>241500000138</t>
  </si>
  <si>
    <t>241500000143</t>
  </si>
  <si>
    <t>241500000148</t>
  </si>
  <si>
    <t>241500000214</t>
  </si>
  <si>
    <t>Мебель комплект</t>
  </si>
  <si>
    <t>241500000215</t>
  </si>
  <si>
    <t>241500000216</t>
  </si>
  <si>
    <t>241500000242</t>
  </si>
  <si>
    <t>Шкаф металический для инструменов</t>
  </si>
  <si>
    <t>241500000243</t>
  </si>
  <si>
    <t>241500000244</t>
  </si>
  <si>
    <t>241500000245</t>
  </si>
  <si>
    <t>241500000246</t>
  </si>
  <si>
    <t>241500000247</t>
  </si>
  <si>
    <t>241500000248</t>
  </si>
  <si>
    <t>241500000249</t>
  </si>
  <si>
    <t>241500000150</t>
  </si>
  <si>
    <t>Шкаф файловный со стеклянными</t>
  </si>
  <si>
    <t>241500000155</t>
  </si>
  <si>
    <t>241500000160</t>
  </si>
  <si>
    <t>241500000165</t>
  </si>
  <si>
    <t>241500000170</t>
  </si>
  <si>
    <t>241500000175</t>
  </si>
  <si>
    <t>241500000180</t>
  </si>
  <si>
    <t>241500000185</t>
  </si>
  <si>
    <t>241500000190</t>
  </si>
  <si>
    <t>241500000195</t>
  </si>
  <si>
    <t>241500000200</t>
  </si>
  <si>
    <t>241500000205</t>
  </si>
  <si>
    <t>241500000210</t>
  </si>
  <si>
    <t>241500000151</t>
  </si>
  <si>
    <t>241500000152</t>
  </si>
  <si>
    <t>241500000153</t>
  </si>
  <si>
    <t>241500000154</t>
  </si>
  <si>
    <t>241500000156</t>
  </si>
  <si>
    <t>241500000157</t>
  </si>
  <si>
    <t>241500000158</t>
  </si>
  <si>
    <t>241500000159</t>
  </si>
  <si>
    <t>241500000084</t>
  </si>
  <si>
    <t>241500000085</t>
  </si>
  <si>
    <t>241500000086</t>
  </si>
  <si>
    <t>241500000087</t>
  </si>
  <si>
    <t>241500000089</t>
  </si>
  <si>
    <t>241500000090</t>
  </si>
  <si>
    <t>241500000091</t>
  </si>
  <si>
    <t>241500000092</t>
  </si>
  <si>
    <t>241500000094</t>
  </si>
  <si>
    <t>241500000095</t>
  </si>
  <si>
    <t>241500000096</t>
  </si>
  <si>
    <t>241500000097</t>
  </si>
  <si>
    <t>241500000099</t>
  </si>
  <si>
    <t>241500000100</t>
  </si>
  <si>
    <t>241500000101</t>
  </si>
  <si>
    <t>241500000102</t>
  </si>
  <si>
    <t>241500000104</t>
  </si>
  <si>
    <t>241500000105</t>
  </si>
  <si>
    <t>241500000106</t>
  </si>
  <si>
    <t>241500000107</t>
  </si>
  <si>
    <t>241500000109</t>
  </si>
  <si>
    <t>241500000110</t>
  </si>
  <si>
    <t>241500000111</t>
  </si>
  <si>
    <t>241500000112</t>
  </si>
  <si>
    <t>241500000114</t>
  </si>
  <si>
    <t>241500000115</t>
  </si>
  <si>
    <t>241500000116</t>
  </si>
  <si>
    <t>241500000117</t>
  </si>
  <si>
    <t>241500000119</t>
  </si>
  <si>
    <t>241500000120</t>
  </si>
  <si>
    <t>241500000121</t>
  </si>
  <si>
    <t>241500000122</t>
  </si>
  <si>
    <t>241500000124</t>
  </si>
  <si>
    <t>241500000125</t>
  </si>
  <si>
    <t>241500000126</t>
  </si>
  <si>
    <t>241500000127</t>
  </si>
  <si>
    <t>241500000129</t>
  </si>
  <si>
    <t>241500000130</t>
  </si>
  <si>
    <t>241500000131</t>
  </si>
  <si>
    <t>241500000132</t>
  </si>
  <si>
    <t>241500000134</t>
  </si>
  <si>
    <t>241500000135</t>
  </si>
  <si>
    <t>241500000136</t>
  </si>
  <si>
    <t>241500000137</t>
  </si>
  <si>
    <t>241500000139</t>
  </si>
  <si>
    <t>241500000140</t>
  </si>
  <si>
    <t>241500000141</t>
  </si>
  <si>
    <t>241500000142</t>
  </si>
  <si>
    <t>241500000144</t>
  </si>
  <si>
    <t>241500000145</t>
  </si>
  <si>
    <t>241500000146</t>
  </si>
  <si>
    <t>241500000161</t>
  </si>
  <si>
    <t>241500000162</t>
  </si>
  <si>
    <t>241500000163</t>
  </si>
  <si>
    <t>241500000164</t>
  </si>
  <si>
    <t>241500000166</t>
  </si>
  <si>
    <t>241500000167</t>
  </si>
  <si>
    <t>241500000168</t>
  </si>
  <si>
    <t>241500000169</t>
  </si>
  <si>
    <t>241500000171</t>
  </si>
  <si>
    <t>241500000172</t>
  </si>
  <si>
    <t>241500000173</t>
  </si>
  <si>
    <t>241500000174</t>
  </si>
  <si>
    <t>241500000176</t>
  </si>
  <si>
    <t>241500000177</t>
  </si>
  <si>
    <t>241500000178</t>
  </si>
  <si>
    <t>241500000179</t>
  </si>
  <si>
    <t>241500000181</t>
  </si>
  <si>
    <t>241500000182</t>
  </si>
  <si>
    <t>241500000183</t>
  </si>
  <si>
    <t>241500000184</t>
  </si>
  <si>
    <t>241500000186</t>
  </si>
  <si>
    <t>241500000187</t>
  </si>
  <si>
    <t>241500000188</t>
  </si>
  <si>
    <t>241500000189</t>
  </si>
  <si>
    <t>241500000191</t>
  </si>
  <si>
    <t>241500000192</t>
  </si>
  <si>
    <t>241500000193</t>
  </si>
  <si>
    <t>241500000194</t>
  </si>
  <si>
    <t>241500000196</t>
  </si>
  <si>
    <t>241500000197</t>
  </si>
  <si>
    <t>241500000198</t>
  </si>
  <si>
    <t>241500000199</t>
  </si>
  <si>
    <t>241500000201</t>
  </si>
  <si>
    <t>241500000202</t>
  </si>
  <si>
    <t>241500000203</t>
  </si>
  <si>
    <t>241500000204</t>
  </si>
  <si>
    <t>241500000206</t>
  </si>
  <si>
    <t>241500000207</t>
  </si>
  <si>
    <t>241500000208</t>
  </si>
  <si>
    <t>241500000209</t>
  </si>
  <si>
    <t>241500000211</t>
  </si>
  <si>
    <t>241500000212</t>
  </si>
  <si>
    <t>241500000213</t>
  </si>
  <si>
    <t>241500000481</t>
  </si>
  <si>
    <t>Лабораторный комплекс "электротехника,электроника,электрические машина и электропривод стендовый,компьютерный Э4-СК"</t>
  </si>
  <si>
    <t>241500000495</t>
  </si>
  <si>
    <t>241500000483</t>
  </si>
  <si>
    <t>Лабораторный комплекс "Автоматика электротехнических систем,настолный компьютерный ФЭС-нк"</t>
  </si>
  <si>
    <t>Станок токарно -винторезный настольный Д 140 х 250 варо</t>
  </si>
  <si>
    <t>241500000217</t>
  </si>
  <si>
    <t xml:space="preserve">Станок токарно -винторезный настольный  орти Д 180 х 300 vario </t>
  </si>
  <si>
    <t>241500000218</t>
  </si>
  <si>
    <t>Станок токарно -винторезный настольный Д 210 х 400 варо</t>
  </si>
  <si>
    <t>241500000219</t>
  </si>
  <si>
    <t>Станок токарно  Д 250 х 550 (220в)</t>
  </si>
  <si>
    <t>241500000220</t>
  </si>
  <si>
    <t>Станок токарно -винторезный настольный Орти Д 250 х 550 варо</t>
  </si>
  <si>
    <t>241500000221</t>
  </si>
  <si>
    <t>Станок вертикално-сверлильный настольный В20Г (380в)</t>
  </si>
  <si>
    <t>241500000227</t>
  </si>
  <si>
    <t>Станок настольный фрезный ВФ 46 варио ЧПУ (РосСтанко)</t>
  </si>
  <si>
    <t>241500000222</t>
  </si>
  <si>
    <t>Станок  винторезный сверлильный настольный В25Г (380в)</t>
  </si>
  <si>
    <t>241500000223</t>
  </si>
  <si>
    <t>Станок вертикально -сверлильный  настольный Quantum B23F (380в)</t>
  </si>
  <si>
    <t>241500000224</t>
  </si>
  <si>
    <t>Станок токарно винторезный сверлильный настольный Quantum B16F (380в</t>
  </si>
  <si>
    <t>241500000225</t>
  </si>
  <si>
    <t>Станок вертикално-северлильный  настольный Quantum  В23Р(220в)</t>
  </si>
  <si>
    <t>241500000226</t>
  </si>
  <si>
    <t>Станок радиально-северлильный Quantum RBgS (РосСтанко)</t>
  </si>
  <si>
    <t>Системный блок</t>
  </si>
  <si>
    <t>241400000461</t>
  </si>
  <si>
    <t>241400000462</t>
  </si>
  <si>
    <t>241400000463</t>
  </si>
  <si>
    <t>241400000464</t>
  </si>
  <si>
    <t>241400000465</t>
  </si>
  <si>
    <t>241400000466</t>
  </si>
  <si>
    <t>241400000467</t>
  </si>
  <si>
    <t>241400000468</t>
  </si>
  <si>
    <t>241400000469</t>
  </si>
  <si>
    <t>241400000470</t>
  </si>
  <si>
    <t>Монитор</t>
  </si>
  <si>
    <t>241400000472</t>
  </si>
  <si>
    <t>241400000471</t>
  </si>
  <si>
    <t>241400000473</t>
  </si>
  <si>
    <t>241400000474</t>
  </si>
  <si>
    <t>241400000475</t>
  </si>
  <si>
    <t>241400000476</t>
  </si>
  <si>
    <t>241400000477</t>
  </si>
  <si>
    <t>241400000478</t>
  </si>
  <si>
    <t>241400000479</t>
  </si>
  <si>
    <t>241400000480</t>
  </si>
  <si>
    <t>241400000421</t>
  </si>
  <si>
    <t>241400000422</t>
  </si>
  <si>
    <t>Итого Республикалык бюджет  2009 жыл</t>
  </si>
  <si>
    <t>Видеонабюдения 1-2 корпус</t>
  </si>
  <si>
    <t>241400000485</t>
  </si>
  <si>
    <t>Интерактивная доска ACTIV board+2,размер 1700х1240мм,диагональ разрешение 1000 линий на см</t>
  </si>
  <si>
    <t>241500000228</t>
  </si>
  <si>
    <t xml:space="preserve">Спилит  кондиционер </t>
  </si>
  <si>
    <t>241500000229</t>
  </si>
  <si>
    <t>241500000230</t>
  </si>
  <si>
    <t>241500000231</t>
  </si>
  <si>
    <t>241500000232</t>
  </si>
  <si>
    <t>241500000233</t>
  </si>
  <si>
    <t>241500000234</t>
  </si>
  <si>
    <t>241500000235</t>
  </si>
  <si>
    <t>241500000236</t>
  </si>
  <si>
    <t>241500000237</t>
  </si>
  <si>
    <t>241500000238</t>
  </si>
  <si>
    <t>241500000239</t>
  </si>
  <si>
    <t>241500000240</t>
  </si>
  <si>
    <t>241500000241</t>
  </si>
  <si>
    <t>Книга 350 х 3855,5 = 771101</t>
  </si>
  <si>
    <t>Книга 350 х 8436,71 = 2 952 850</t>
  </si>
  <si>
    <t>241500000487</t>
  </si>
  <si>
    <t>Телевизор</t>
  </si>
  <si>
    <t>241500000488</t>
  </si>
  <si>
    <t>241500000489</t>
  </si>
  <si>
    <t>241500000490</t>
  </si>
  <si>
    <t>241500000491</t>
  </si>
  <si>
    <t>241500000492</t>
  </si>
  <si>
    <t>241500000493</t>
  </si>
  <si>
    <t>241500000494</t>
  </si>
  <si>
    <t>Итого дорожный карт</t>
  </si>
  <si>
    <t>Монитор 22В Самсунг</t>
  </si>
  <si>
    <t>Системный блок ПК 450В/Р4</t>
  </si>
  <si>
    <t>Принер Хорекс  3200</t>
  </si>
  <si>
    <t>241400000398</t>
  </si>
  <si>
    <t>Монитор LCD ALS/L74BG/17 дюйм</t>
  </si>
  <si>
    <t>241400000399</t>
  </si>
  <si>
    <t>241400000400</t>
  </si>
  <si>
    <t>241400000401</t>
  </si>
  <si>
    <t>241400000402</t>
  </si>
  <si>
    <t>241400000403</t>
  </si>
  <si>
    <t>241400000404</t>
  </si>
  <si>
    <t>241400000405</t>
  </si>
  <si>
    <t>241400000406</t>
  </si>
  <si>
    <t>241400000407</t>
  </si>
  <si>
    <t>241400000408</t>
  </si>
  <si>
    <t>241400000409</t>
  </si>
  <si>
    <t>241400000410</t>
  </si>
  <si>
    <t>241400000412</t>
  </si>
  <si>
    <t>241400000413</t>
  </si>
  <si>
    <t>241400000414</t>
  </si>
  <si>
    <t>241400000415</t>
  </si>
  <si>
    <t>241400000416</t>
  </si>
  <si>
    <t>241400000417</t>
  </si>
  <si>
    <t>241400000418</t>
  </si>
  <si>
    <t>241400000419</t>
  </si>
  <si>
    <t>241400000420</t>
  </si>
  <si>
    <t>241400000423</t>
  </si>
  <si>
    <t>241400000424</t>
  </si>
  <si>
    <t>241400000425</t>
  </si>
  <si>
    <t>241400000426</t>
  </si>
  <si>
    <t>241400000427</t>
  </si>
  <si>
    <t>241400000428</t>
  </si>
  <si>
    <t>241400000429</t>
  </si>
  <si>
    <t>241400000430</t>
  </si>
  <si>
    <t>241400000431</t>
  </si>
  <si>
    <t>241400000432</t>
  </si>
  <si>
    <t>241400000433</t>
  </si>
  <si>
    <t>241400000434</t>
  </si>
  <si>
    <t>241400000435</t>
  </si>
  <si>
    <t>241400000436</t>
  </si>
  <si>
    <t>241400000437</t>
  </si>
  <si>
    <t>241400000438</t>
  </si>
  <si>
    <t>241400000439</t>
  </si>
  <si>
    <t>241400000440</t>
  </si>
  <si>
    <t>241400000441</t>
  </si>
  <si>
    <t>241400000442</t>
  </si>
  <si>
    <t>241400000443</t>
  </si>
  <si>
    <t>241400000444</t>
  </si>
  <si>
    <t>241400000445</t>
  </si>
  <si>
    <t>241400000446</t>
  </si>
  <si>
    <t>241400000450</t>
  </si>
  <si>
    <t>241400000451</t>
  </si>
  <si>
    <t>241400000452</t>
  </si>
  <si>
    <t>241400000453</t>
  </si>
  <si>
    <t>241400000458</t>
  </si>
  <si>
    <t>Сканер</t>
  </si>
  <si>
    <t>Принтер</t>
  </si>
  <si>
    <t>Принтер НР СР20225ДН</t>
  </si>
  <si>
    <t>Книга 1082шт</t>
  </si>
  <si>
    <t xml:space="preserve">Компьютер Алси.МВ Foxconn </t>
  </si>
  <si>
    <t>24140379</t>
  </si>
  <si>
    <t>Комплекс класс"тренажер-имитатор бурения скважины" АМТ-231</t>
  </si>
  <si>
    <t>24140380</t>
  </si>
  <si>
    <t>Комплекс класс"тренажер-имитатор бурения скважины"АМТ-411</t>
  </si>
  <si>
    <t>ТОО"Актаутехвест" с/ф 186 от28,08,2007 г.</t>
  </si>
  <si>
    <t>Кондиционер</t>
  </si>
  <si>
    <t>ТОО"АТЛАНТ  Актау" с/ф 9752 от06,07,2007 г.</t>
  </si>
  <si>
    <t>TOYOTA  AVENSIS 1.8AT SB1BR561L30E192583</t>
  </si>
  <si>
    <t>договора № 39 от 19.04.2007г</t>
  </si>
  <si>
    <t>ТОО"Атланд Актау" с/ф 9275 от11,04,2007г</t>
  </si>
  <si>
    <t>241500000378</t>
  </si>
  <si>
    <t>Компьютер  комплект пентиум -4</t>
  </si>
  <si>
    <t>ТОО"Мангистау техникз" нак 34 от28,02,2007г</t>
  </si>
  <si>
    <t>Монитор BtnQ FP91C</t>
  </si>
  <si>
    <t>Принтер  2900</t>
  </si>
  <si>
    <t>Принтер  1018</t>
  </si>
  <si>
    <t>24140381</t>
  </si>
  <si>
    <t>Интерактивная доска ACTIVboard 78 размер 1700х1240мм.дифгонал 1995мм</t>
  </si>
  <si>
    <t>24140382</t>
  </si>
  <si>
    <t>Мультимедийны  видеопроектор</t>
  </si>
  <si>
    <t>24140383</t>
  </si>
  <si>
    <t>Персоналный компьютер упавление интерактивной доской</t>
  </si>
  <si>
    <t>ТОО"Курмангазы Петролеум"нак б/н от20,05,2008г</t>
  </si>
  <si>
    <t>Ксерокс  ФАЗ -Тошива 161</t>
  </si>
  <si>
    <t>Ксерокс  ФАЗ -Тошива 162</t>
  </si>
  <si>
    <t>списание 2013г</t>
  </si>
  <si>
    <t>241400000370</t>
  </si>
  <si>
    <t>Системный блок,монитор.</t>
  </si>
  <si>
    <t>241400000371</t>
  </si>
  <si>
    <t>241400000372</t>
  </si>
  <si>
    <t>241400000373</t>
  </si>
  <si>
    <t>241400000374</t>
  </si>
  <si>
    <t>241400000375</t>
  </si>
  <si>
    <t>241400000376</t>
  </si>
  <si>
    <t>241400000377</t>
  </si>
  <si>
    <t>241400000378</t>
  </si>
  <si>
    <t>241400000379</t>
  </si>
  <si>
    <t>241400000380</t>
  </si>
  <si>
    <t>241400000381</t>
  </si>
  <si>
    <t>241400000382</t>
  </si>
  <si>
    <t>241400000383</t>
  </si>
  <si>
    <t>241400000384</t>
  </si>
  <si>
    <t>Аппарат акима Мангистау обл нак б/н от01,07,2007г</t>
  </si>
  <si>
    <t>241400000304</t>
  </si>
  <si>
    <t>Системный блокP4-3.0/DDR256Mb/HDD-80gb/Vieo 128 Mb/DVD-RW/FDD/k.m.pf/Fm</t>
  </si>
  <si>
    <t>241400000305</t>
  </si>
  <si>
    <t>241400000306</t>
  </si>
  <si>
    <t>241400000307</t>
  </si>
  <si>
    <t>241400000308</t>
  </si>
  <si>
    <t>241400000309</t>
  </si>
  <si>
    <t>241400000310</t>
  </si>
  <si>
    <t>241400000311</t>
  </si>
  <si>
    <t>241400000312</t>
  </si>
  <si>
    <t>241400000314</t>
  </si>
  <si>
    <t>241400000315</t>
  </si>
  <si>
    <t>241400000316</t>
  </si>
  <si>
    <t>241400000317</t>
  </si>
  <si>
    <t>241400000318</t>
  </si>
  <si>
    <t>241400000319</t>
  </si>
  <si>
    <t>241400000320</t>
  </si>
  <si>
    <t>241400000321</t>
  </si>
  <si>
    <t>241400000322</t>
  </si>
  <si>
    <t>241400000325</t>
  </si>
  <si>
    <t>Монитор 17 «EFINE EF  11703 A</t>
  </si>
  <si>
    <t>241400000326</t>
  </si>
  <si>
    <t>241400000327</t>
  </si>
  <si>
    <t>241400000328</t>
  </si>
  <si>
    <t>241400000329</t>
  </si>
  <si>
    <t>241400000330</t>
  </si>
  <si>
    <t>241400000331</t>
  </si>
  <si>
    <t>241400000332</t>
  </si>
  <si>
    <t>241400000333</t>
  </si>
  <si>
    <t>241400000334</t>
  </si>
  <si>
    <t>241400000335</t>
  </si>
  <si>
    <t>241400000337</t>
  </si>
  <si>
    <t>241400000338</t>
  </si>
  <si>
    <t>241400000339</t>
  </si>
  <si>
    <t>241400000340</t>
  </si>
  <si>
    <t>241400000341</t>
  </si>
  <si>
    <t>241400000342</t>
  </si>
  <si>
    <t>241400000343</t>
  </si>
  <si>
    <t>ТОО"Шинжир"прием-передаче от26.04.2007г</t>
  </si>
  <si>
    <t>241500000367</t>
  </si>
  <si>
    <t>241500000368</t>
  </si>
  <si>
    <t>241500000369</t>
  </si>
  <si>
    <t>241500000370</t>
  </si>
  <si>
    <t>241500000371</t>
  </si>
  <si>
    <t>241500000372</t>
  </si>
  <si>
    <t>241500000373</t>
  </si>
  <si>
    <t>241500000374</t>
  </si>
  <si>
    <t>241500000375</t>
  </si>
  <si>
    <t>241500000376</t>
  </si>
  <si>
    <t>ТОО"Бургылау"прием-передаче от16.05.2007г</t>
  </si>
  <si>
    <t>24140288</t>
  </si>
  <si>
    <t>Принтер ксерокс</t>
  </si>
  <si>
    <t>24140289</t>
  </si>
  <si>
    <t>24140300</t>
  </si>
  <si>
    <t>Принтер  ксерокс</t>
  </si>
  <si>
    <t>24140301</t>
  </si>
  <si>
    <t>24140346</t>
  </si>
  <si>
    <t>Принтер НР Лазер жет 1018</t>
  </si>
  <si>
    <t>24140347</t>
  </si>
  <si>
    <t>24140348</t>
  </si>
  <si>
    <t>24140349</t>
  </si>
  <si>
    <t>24140350</t>
  </si>
  <si>
    <t>24140351</t>
  </si>
  <si>
    <t>24140351а</t>
  </si>
  <si>
    <t>24140352</t>
  </si>
  <si>
    <t>24140354</t>
  </si>
  <si>
    <t>24140353</t>
  </si>
  <si>
    <t>24140355</t>
  </si>
  <si>
    <t>24140356</t>
  </si>
  <si>
    <t>24140357</t>
  </si>
  <si>
    <t>24140358</t>
  </si>
  <si>
    <t>24140359</t>
  </si>
  <si>
    <t>Сканер НР SJ 2400</t>
  </si>
  <si>
    <t>24140360</t>
  </si>
  <si>
    <t>24140361</t>
  </si>
  <si>
    <t>24140362</t>
  </si>
  <si>
    <t>24140363</t>
  </si>
  <si>
    <t>Принтер НР Лазер жет 1019</t>
  </si>
  <si>
    <t>Книга 533 +115</t>
  </si>
  <si>
    <t>Видиокамера JVC505</t>
  </si>
  <si>
    <t>ТОО "Гаджар"с/ф 84 от22,01,2008г</t>
  </si>
  <si>
    <t>Компьютер</t>
  </si>
  <si>
    <t>ТОО "Гаджар"с/ф 95 от18,06,2008г</t>
  </si>
  <si>
    <t>Книга 50+20</t>
  </si>
  <si>
    <t>ТОО"Озен билим" от26,04,2007г</t>
  </si>
  <si>
    <t>Книга 1545</t>
  </si>
  <si>
    <t>ТОО"Трансбес-Актау" нак ДО-1 от20,08,2008г</t>
  </si>
  <si>
    <t>241500000082</t>
  </si>
  <si>
    <t xml:space="preserve">Комплект мебель </t>
  </si>
  <si>
    <t>ЧП"Гусейнов С.Р"нак 03 от29,01,2008г</t>
  </si>
  <si>
    <t>Инвен №</t>
  </si>
  <si>
    <t>Найменование</t>
  </si>
  <si>
    <t>Системный блок Р 4</t>
  </si>
  <si>
    <t>Монитор  170С</t>
  </si>
  <si>
    <t>Принтер конон  2900</t>
  </si>
  <si>
    <t>Принтер конон  2901</t>
  </si>
  <si>
    <t>Принтер конон  2902</t>
  </si>
  <si>
    <t>Принтер конон  2903</t>
  </si>
  <si>
    <t>Системный блок Р 4.</t>
  </si>
  <si>
    <t>Монитор Асер  1716.</t>
  </si>
  <si>
    <t>Монитор Асер  1717.</t>
  </si>
  <si>
    <t>Принтер конон 2900.</t>
  </si>
  <si>
    <t>стол рабочи</t>
  </si>
  <si>
    <t>комплект кресло</t>
  </si>
  <si>
    <t>комплект мебель для зала</t>
  </si>
  <si>
    <t>комплект мебель для руков-ля</t>
  </si>
  <si>
    <t>Адай ата китап 10х5000</t>
  </si>
  <si>
    <t>китап "парасат алемге саяхат 20х1000</t>
  </si>
  <si>
    <t>Китап   46шт</t>
  </si>
  <si>
    <t>китап Мунай кен орындары 50 х 1800</t>
  </si>
  <si>
    <t>Системный блок Р4</t>
  </si>
  <si>
    <t>Системный блок Р3</t>
  </si>
  <si>
    <t>монитор асер 1716.</t>
  </si>
  <si>
    <t>Капировный аппарат Хорекс.</t>
  </si>
  <si>
    <t>Нагладной пособия химия</t>
  </si>
  <si>
    <t>Нагладной пособия физика</t>
  </si>
  <si>
    <t>Итого  2006 год</t>
  </si>
  <si>
    <t>бюджет</t>
  </si>
  <si>
    <t>Матрих 1000к-т 700вт</t>
  </si>
  <si>
    <t>ЕО 315-эквалайзер</t>
  </si>
  <si>
    <t>Е 315-микшерный пулт 12 моно</t>
  </si>
  <si>
    <t>компьютер</t>
  </si>
  <si>
    <t>Тошива дат проектор</t>
  </si>
  <si>
    <t>Экран на тренго</t>
  </si>
  <si>
    <t>Монитор СМ 793 ДГ 17.</t>
  </si>
  <si>
    <t>Принтер  1120</t>
  </si>
  <si>
    <t>Телевизор  тошива</t>
  </si>
  <si>
    <t>Китап  1078 х 547,67</t>
  </si>
  <si>
    <t>кондиционер оконный</t>
  </si>
  <si>
    <t>электро печ</t>
  </si>
  <si>
    <t>Итого  2005  год.</t>
  </si>
  <si>
    <t>ГККП "Жанаозенский колледж нефти и газа имени Оразмаганбета Турмаганбетулы 2006 жылы  келген инвентарлар</t>
  </si>
  <si>
    <t>Ноутбуг     Mobilt V5535.</t>
  </si>
  <si>
    <t>нак 087-042371 от19,09,2008г</t>
  </si>
  <si>
    <t>нак 087-043006  от23,09,2008г</t>
  </si>
  <si>
    <t>Книга     14х720</t>
  </si>
  <si>
    <t>Обл БАЙ  нак 2 от11,03,2008г</t>
  </si>
  <si>
    <t>Книга 129 х 497,67</t>
  </si>
  <si>
    <t>ТОО"Трансбес-Актау" нак ДО-2 от20,08,2008г</t>
  </si>
  <si>
    <t>Книга 3219 х 403,49</t>
  </si>
  <si>
    <t>2004  год</t>
  </si>
  <si>
    <t>оку толем есеби</t>
  </si>
  <si>
    <t>Видеокамера</t>
  </si>
  <si>
    <t xml:space="preserve">силык </t>
  </si>
  <si>
    <t>ПАЗ 320511 Р 484 РР</t>
  </si>
  <si>
    <t>книга  431</t>
  </si>
  <si>
    <t>2005 год</t>
  </si>
  <si>
    <t>ГККП "Жанаозенский колледж нефти и газа имени Оразмаганбета Турмаганбетулы 2004-2005-жылы  келген инвентарлар</t>
  </si>
  <si>
    <t>сумма</t>
  </si>
  <si>
    <t>Компьютер и монитор</t>
  </si>
  <si>
    <t>Ксерокс</t>
  </si>
  <si>
    <t xml:space="preserve">Принтер  </t>
  </si>
  <si>
    <t>Системный блок и монитор</t>
  </si>
  <si>
    <t>Персоналный компьютер</t>
  </si>
  <si>
    <t>Принтер и Ксерокс</t>
  </si>
  <si>
    <t xml:space="preserve">кондиционер </t>
  </si>
  <si>
    <t xml:space="preserve">Лабораторный комплекс </t>
  </si>
  <si>
    <t>Станок токарно -</t>
  </si>
  <si>
    <t xml:space="preserve">Интерактивная доска ACTIV </t>
  </si>
  <si>
    <t>Интерактивная доска ACTIV board+2,размер 1700х1240мм,диагональ 1995 мм разрешение 1000 линий на см</t>
  </si>
  <si>
    <t>ТОО"Жансая-К" с/ф 0168 от24,12,2009г</t>
  </si>
  <si>
    <t>ТОО"Курмангазы Петролеум"договор 2008/174-КП от24,12,2008г.</t>
  </si>
  <si>
    <t>стол рабочи компл</t>
  </si>
  <si>
    <t>Итого 2006 год</t>
  </si>
  <si>
    <t xml:space="preserve"> монитор</t>
  </si>
  <si>
    <t>Итого  2007 год</t>
  </si>
  <si>
    <t>Всего 2009 год</t>
  </si>
  <si>
    <t>Итого  2004 год</t>
  </si>
  <si>
    <t>Р.Б.нак31 от24,07,2009г.</t>
  </si>
  <si>
    <r>
      <rPr>
        <b/>
        <sz val="8"/>
        <color indexed="8"/>
        <rFont val="Times New Roman"/>
        <family val="1"/>
        <charset val="204"/>
      </rPr>
      <t>Р.Б</t>
    </r>
    <r>
      <rPr>
        <sz val="8"/>
        <color indexed="8"/>
        <rFont val="Times New Roman"/>
        <family val="1"/>
        <charset val="204"/>
      </rPr>
      <t>.нак01 от25,09,2009г</t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</si>
  <si>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нак958от10.11.2009</t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</si>
  <si>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нак958от10.11.2010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</si>
  <si>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нак958от10.11.2011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</si>
  <si>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нак958от10.11.2012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</si>
  <si>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нак958от10.11.2013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</si>
  <si>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нак958от10.11.2014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</si>
  <si>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нак958от10.11.2015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</si>
  <si>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нак958от10.11.2016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</si>
  <si>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нак958от10.11.2017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</si>
  <si>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нак958от10.11.2018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</si>
  <si>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нак958от10.11.2019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</si>
  <si>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нак958от10.11.2020</t>
    </r>
    <r>
      <rPr>
        <sz val="9"/>
        <color theme="1"/>
        <rFont val="Calibri"/>
        <family val="2"/>
        <charset val="204"/>
        <scheme val="minor"/>
      </rPr>
      <t/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</si>
  <si>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нак 024 от28.08.2009г</t>
    </r>
  </si>
  <si>
    <r>
      <rPr>
        <b/>
        <sz val="8"/>
        <color indexed="8"/>
        <rFont val="Times New Roman"/>
        <family val="1"/>
        <charset val="204"/>
      </rPr>
      <t>Р.Б.</t>
    </r>
    <r>
      <rPr>
        <sz val="8"/>
        <color indexed="8"/>
        <rFont val="Times New Roman"/>
        <family val="1"/>
        <charset val="204"/>
      </rPr>
      <t>с/ф 48 от16.09.2009г</t>
    </r>
  </si>
  <si>
    <r>
      <rPr>
        <b/>
        <sz val="8"/>
        <color indexed="8"/>
        <rFont val="Times New Roman"/>
        <family val="1"/>
        <charset val="204"/>
      </rPr>
      <t>Д.К.</t>
    </r>
    <r>
      <rPr>
        <sz val="8"/>
        <color indexed="8"/>
        <rFont val="Times New Roman"/>
        <family val="1"/>
        <charset val="204"/>
      </rPr>
      <t>с/ф 114 от20,12,2009г</t>
    </r>
  </si>
  <si>
    <r>
      <rPr>
        <b/>
        <sz val="8"/>
        <color indexed="8"/>
        <rFont val="Times New Roman"/>
        <family val="1"/>
        <charset val="204"/>
      </rPr>
      <t>Д.К</t>
    </r>
    <r>
      <rPr>
        <sz val="8"/>
        <color indexed="8"/>
        <rFont val="Times New Roman"/>
        <family val="1"/>
        <charset val="204"/>
      </rPr>
      <t>.нак 168 от24,12,2009г</t>
    </r>
  </si>
  <si>
    <r>
      <rPr>
        <b/>
        <sz val="8"/>
        <color indexed="8"/>
        <rFont val="Times New Roman"/>
        <family val="1"/>
        <charset val="204"/>
      </rPr>
      <t>Д.К.</t>
    </r>
    <r>
      <rPr>
        <sz val="8"/>
        <color indexed="8"/>
        <rFont val="Times New Roman"/>
        <family val="1"/>
        <charset val="204"/>
      </rPr>
      <t>нак 18 от30,12,2009г</t>
    </r>
  </si>
  <si>
    <r>
      <rPr>
        <b/>
        <sz val="8"/>
        <color indexed="8"/>
        <rFont val="Times New Roman"/>
        <family val="1"/>
        <charset val="204"/>
      </rPr>
      <t>Д.К.</t>
    </r>
    <r>
      <rPr>
        <sz val="8"/>
        <color indexed="8"/>
        <rFont val="Times New Roman"/>
        <family val="1"/>
        <charset val="204"/>
      </rPr>
      <t>нак 04 от24,12,2009г</t>
    </r>
  </si>
  <si>
    <t>Д.К.нак 27 от30,12,2009г</t>
  </si>
  <si>
    <t>Д.К.нак 28 от30,12,2009г</t>
  </si>
  <si>
    <r>
      <rPr>
        <b/>
        <sz val="7"/>
        <color indexed="8"/>
        <rFont val="Times New Roman"/>
        <family val="1"/>
        <charset val="204"/>
      </rPr>
      <t>Д.К.</t>
    </r>
    <r>
      <rPr>
        <sz val="7"/>
        <color indexed="8"/>
        <rFont val="Times New Roman"/>
        <family val="1"/>
        <charset val="204"/>
      </rPr>
      <t>нак 216 от24,12,2009г</t>
    </r>
  </si>
  <si>
    <t>ТОО"Курмангазы"без/воз.нак ОНБ-08-0013587 от26,12,2008г</t>
  </si>
  <si>
    <t>Парта+2 стуля</t>
  </si>
  <si>
    <t>Доска-триплет ДА-32/СС</t>
  </si>
  <si>
    <t>Стул офисный</t>
  </si>
  <si>
    <t>Стул одна тумб</t>
  </si>
  <si>
    <t>ТОО"Жансая-К" с/ф169 от24,12,2009г</t>
  </si>
  <si>
    <t>прочи</t>
  </si>
  <si>
    <t>М/Б.2006г</t>
  </si>
  <si>
    <t>б/воз 2006г.</t>
  </si>
  <si>
    <t>м/б 2004г</t>
  </si>
  <si>
    <t>с/ф  0107  от 03,06,2005 год</t>
  </si>
  <si>
    <t>сиписан 2013г</t>
  </si>
  <si>
    <t>24140271</t>
  </si>
  <si>
    <t>24140273</t>
  </si>
  <si>
    <t>24140274</t>
  </si>
  <si>
    <t>24140275</t>
  </si>
  <si>
    <t>24140276</t>
  </si>
  <si>
    <t>24140277</t>
  </si>
  <si>
    <t>М/Б.с/ф  58 от26,06,2005г</t>
  </si>
  <si>
    <t xml:space="preserve">списание </t>
  </si>
  <si>
    <t>ГККП "Жанаозенский колледж нефти и газа имени Оразмаганбета Турмаганбетулы               2007 жылы  келген негізгі құралдар</t>
  </si>
  <si>
    <t>ГККП "Оразмағанбет Тұрмағанбетұлы атындағы Жаңаөзен  мұнай және газ колледжі"   2008 жылы  келген негізгі құралдар</t>
  </si>
  <si>
    <t>ГККП "Оразмағанбет Тұрмағанбетұлы атындағы Жаңаөзен  мұнай және газ колледжі"   2009 жылы  алынған негізгі құралдар</t>
  </si>
  <si>
    <t>Компьютер Алси.МВ Foxconn 945GZ7MC-KS2H</t>
  </si>
  <si>
    <t>Книга     5989 шт</t>
  </si>
  <si>
    <t xml:space="preserve">Компьютер Алси.МВ Foxconn 945GZ7MC-KS2H </t>
  </si>
  <si>
    <t>Инвентарный №</t>
  </si>
  <si>
    <t>Лабораторный комплекс Гидропровод и гидроавтоматика</t>
  </si>
  <si>
    <t>ИТОГО:</t>
  </si>
  <si>
    <t xml:space="preserve"> Государственная коммуналный казенное предприятие ""Мангистауский индустриальный технический колледж имена О. Турмаганбетулы" Турмаганбетулы" Обазование Мангистауская области</t>
  </si>
  <si>
    <t>Наименование</t>
  </si>
  <si>
    <t>МБ</t>
  </si>
  <si>
    <t>Откуда</t>
  </si>
  <si>
    <t xml:space="preserve"> </t>
  </si>
  <si>
    <t>Платные услуги</t>
  </si>
  <si>
    <t>2020 жылы сатып алынған негізгі құралдар</t>
  </si>
  <si>
    <t>2021 жылы сатып алынған негізгі құралдар</t>
  </si>
  <si>
    <t>Стенд для практических работ по электромонтажу</t>
  </si>
  <si>
    <t>241311004215</t>
  </si>
  <si>
    <t>Распределительный щит низкого напряжения для профессиональной подготов</t>
  </si>
  <si>
    <t>241311004216</t>
  </si>
  <si>
    <t>241311004217</t>
  </si>
  <si>
    <t>241311004220</t>
  </si>
  <si>
    <t>Стенд для системы заземления</t>
  </si>
  <si>
    <t>Управление электродвигателем</t>
  </si>
  <si>
    <t>Шкаф инструментальный с дополнительный оборудованием и приборами</t>
  </si>
  <si>
    <t>241311004225</t>
  </si>
  <si>
    <t>241311004226</t>
  </si>
  <si>
    <t>Типовой комплект учебного оборудования электромонтаж и наладка систем</t>
  </si>
  <si>
    <t>241311004227</t>
  </si>
  <si>
    <t>ИП ЛЕБЕДОВА ESF-650208401535-20210111-45786591 от 11.01.2021г</t>
  </si>
  <si>
    <t>ИП ЛЕБЕДОВА ESF-650208401535-20210111-45786591 от 11.01.2021</t>
  </si>
  <si>
    <t>Стенд для подготовки электро мантажников и электромонтеров на стольное</t>
  </si>
  <si>
    <t>Типовой комплект учебного оборудования рабочие процессы поршневого ком</t>
  </si>
  <si>
    <t>ИП ЛЕБЕЛОВА ESF-650208401535-20210111-45786591 от 11.01.2021</t>
  </si>
  <si>
    <t>Учебный стенд "Изучение дефектаций электродвигателей"</t>
  </si>
  <si>
    <t>Интеративная панель</t>
  </si>
  <si>
    <t>Персональный компьютер</t>
  </si>
  <si>
    <t>241505000881</t>
  </si>
  <si>
    <t>Моноблок</t>
  </si>
  <si>
    <t xml:space="preserve">3D принтер </t>
  </si>
  <si>
    <t>Мехатронные станции</t>
  </si>
  <si>
    <t>Ноутбук Acer</t>
  </si>
  <si>
    <t>Комплекс программ для ЭВМ</t>
  </si>
  <si>
    <t>БТПА Работы по установке (монтажу) оборудования/приборов учета тепловой энергии</t>
  </si>
  <si>
    <t>5 040 000,00</t>
  </si>
  <si>
    <t>Ноутбук ASUS X515EA-BQ101T 15.6 FHD/Core i3 1115G4 3.0 Ghz/4/SSD256/Win10</t>
  </si>
  <si>
    <t>239 990,00</t>
  </si>
  <si>
    <t>241505000882 по 241505000891</t>
  </si>
  <si>
    <t>1 881 600,00</t>
  </si>
  <si>
    <t>Кабинет учебный</t>
  </si>
  <si>
    <t>17 360 000,00</t>
  </si>
  <si>
    <t>241704000113</t>
  </si>
  <si>
    <t>Принтер 3 в 1</t>
  </si>
  <si>
    <t>241505000892 по 241505000898</t>
  </si>
  <si>
    <t>696 976,00</t>
  </si>
  <si>
    <t>Тоннель дезинфицирующий</t>
  </si>
  <si>
    <t>№</t>
  </si>
  <si>
    <t>Подпрограмма</t>
  </si>
  <si>
    <t>МФУ HP Laser 137fnw A4</t>
  </si>
  <si>
    <t>68 868,80</t>
  </si>
  <si>
    <t>241505000858 по 241505000862</t>
  </si>
  <si>
    <t>344 344,00</t>
  </si>
  <si>
    <t>Количество</t>
  </si>
  <si>
    <t>5 шт</t>
  </si>
  <si>
    <t>Товарищество с ограниченной ответственностью "Everest Trade LTD" ESF-170140007340-20200707-69619035  07/07/20</t>
  </si>
  <si>
    <t>Кондиционер (сплит-система)</t>
  </si>
  <si>
    <t>10 шт</t>
  </si>
  <si>
    <t>938 560,00</t>
  </si>
  <si>
    <t>241311004202 по 241311004211</t>
  </si>
  <si>
    <t>Товарищество с ограниченной ответственностью "Инжиниринг НСТ" ESF-190140020817-20200714-42073150 14/07/20</t>
  </si>
  <si>
    <t>2 шт</t>
  </si>
  <si>
    <t>548 800,00</t>
  </si>
  <si>
    <t>241900000052 по 241900000053</t>
  </si>
  <si>
    <t>ТОО "T&amp;ESENTAI" ESF-200640003473-20201125-51995400 25/11/20</t>
  </si>
  <si>
    <t>Ноутбок Classmate PC</t>
  </si>
  <si>
    <t>15 шт</t>
  </si>
  <si>
    <t>2 355 000,00</t>
  </si>
  <si>
    <t>241505000863 по 241505000877</t>
  </si>
  <si>
    <t>Государственое учреждение "Управление образования Мангистауской области" наклад №28 26/11/20</t>
  </si>
  <si>
    <t>Цена за единицу</t>
  </si>
  <si>
    <t>157 000,00</t>
  </si>
  <si>
    <t>274 400,00</t>
  </si>
  <si>
    <t>93 856,00</t>
  </si>
  <si>
    <t>32 шт</t>
  </si>
  <si>
    <t>Инвентарный номер №</t>
  </si>
  <si>
    <t>1 680 000,00</t>
  </si>
  <si>
    <t>3 360 000,00</t>
  </si>
  <si>
    <t>241311004214 по 241311004215</t>
  </si>
  <si>
    <t>241311004216 по 241311004217</t>
  </si>
  <si>
    <t>1 915 200,00</t>
  </si>
  <si>
    <t>241311004218 по 241311004219</t>
  </si>
  <si>
    <t>2 688 000,00</t>
  </si>
  <si>
    <t>4 704 000,00</t>
  </si>
  <si>
    <t>241311004220 по 241311004221</t>
  </si>
  <si>
    <t>241311004222 по 241311004223</t>
  </si>
  <si>
    <t>241311004224 по 241311004225</t>
  </si>
  <si>
    <t>2 912 000,00</t>
  </si>
  <si>
    <t>241311004226 по 241311004235</t>
  </si>
  <si>
    <t>79 268 000,00</t>
  </si>
  <si>
    <t>241311004236 по 241311004247</t>
  </si>
  <si>
    <t>26 208 000,00</t>
  </si>
  <si>
    <t>241311004248 по 241311004252</t>
  </si>
  <si>
    <t>3 242 400,00</t>
  </si>
  <si>
    <t>241311004253 по 241311004257</t>
  </si>
  <si>
    <t>10 516 800,00</t>
  </si>
  <si>
    <t>241311004258 по 241311004259</t>
  </si>
  <si>
    <t>241505000878 по 241505000887</t>
  </si>
  <si>
    <t>4 984 000,00</t>
  </si>
  <si>
    <t>241505000888 по 241505000897</t>
  </si>
  <si>
    <t>5 734 400,00</t>
  </si>
  <si>
    <t>7 224 000,00</t>
  </si>
  <si>
    <t>241505000898 по 241505000900</t>
  </si>
  <si>
    <t>Стенд для изучения контрольно-измерительных приборов</t>
  </si>
  <si>
    <t>34 636 110,88</t>
  </si>
  <si>
    <t xml:space="preserve">Товарищество с ограниченной ответственностью "ShymCinemax"ESF-191040011123-20210216-25719341 12/02/21 </t>
  </si>
  <si>
    <t>Учебный стенд для изучения принципов работы вторичных приборов</t>
  </si>
  <si>
    <t>17 824 676,80</t>
  </si>
  <si>
    <t>24 080 000,00</t>
  </si>
  <si>
    <t>Учебно-практический стенд "Рабочее место радиомонтажника"</t>
  </si>
  <si>
    <t>3 704 000,00</t>
  </si>
  <si>
    <t>7 408 000,00</t>
  </si>
  <si>
    <t>Типовой комплект учебного оборудования "Системы автоматического управления технологических параметров</t>
  </si>
  <si>
    <t>14 104 000,00</t>
  </si>
  <si>
    <t>Типовой комплект учебного оборудования "Электромонтаж и наладка систем промавтоматики, профессиональный уровень"по стандартам WSR, комплект для подготовки к международному конкурсу профессионального м</t>
  </si>
  <si>
    <t>241311004221 по 241311004224</t>
  </si>
  <si>
    <t>15 956 000,00</t>
  </si>
  <si>
    <t>63 824 000,00</t>
  </si>
  <si>
    <t>241505000878 по 241505000880</t>
  </si>
  <si>
    <t>840 000,00</t>
  </si>
  <si>
    <t>2 520 000,00</t>
  </si>
  <si>
    <t>273000000002 по 273000000003</t>
  </si>
  <si>
    <t>2 240 000,00</t>
  </si>
  <si>
    <t>4 480 000,00</t>
  </si>
  <si>
    <t>Учебная ячейка на базе промышленного робота манипулятора по международным профессиональным чемпионатам профессионального мастерства по компетенции «Промышленная робототехника» по стандартам Worldskill</t>
  </si>
  <si>
    <t>27 000 000,00</t>
  </si>
  <si>
    <t>Учебное оборудование Worldskills</t>
  </si>
  <si>
    <t>4 603 200,00</t>
  </si>
  <si>
    <t>Товарищество с ограниченной ответственностью "Мечта Маркет" ESF-121040002914-20210609-86921151 09/06/21</t>
  </si>
  <si>
    <t>Ноутбук</t>
  </si>
  <si>
    <t>188 160,00</t>
  </si>
  <si>
    <t>ТОО "ED LOGIC" ESF-170840023526-20210715-66167822 15/07/21</t>
  </si>
  <si>
    <t>ТОО Акватория-Актобе" ESF-040640002545-20210723-77480152 23/07/21</t>
  </si>
  <si>
    <t>99 568,00</t>
  </si>
  <si>
    <t>Товарищество с ограниченной ответственностью "Интеграл Достык" ESF-130240030480-20210804-98441922 04/08/21</t>
  </si>
  <si>
    <t>Товарищество с ограниченной ответственностью "Фирма Казинтерсервис"ESF-930940000203-20211230-96546992 30/12/21</t>
  </si>
  <si>
    <t>РБ</t>
  </si>
  <si>
    <t>2022 жылы сатып алынған негізгі құралдар</t>
  </si>
  <si>
    <t>Комплект учебно лабораторного оборудования "основы электроники и схемотехники</t>
  </si>
  <si>
    <t xml:space="preserve">241900000054 </t>
  </si>
  <si>
    <t>ТОО "Каз Трайд Снаб" наклад №16 от 25/03/2022</t>
  </si>
  <si>
    <t>Книги, учебники</t>
  </si>
  <si>
    <t>2419.1160036 по 2419.1160036</t>
  </si>
  <si>
    <t xml:space="preserve">2419.1160036 по 2419.1160036 </t>
  </si>
  <si>
    <t>1 989,00</t>
  </si>
  <si>
    <t>29 835,00</t>
  </si>
  <si>
    <t>ИП Жаматова Гулия Шаймардановна наклад №154  от  11/03/22</t>
  </si>
  <si>
    <t>Учебники по предметам</t>
  </si>
  <si>
    <t>241900000004 по 241900000827</t>
  </si>
  <si>
    <t>5 792,72</t>
  </si>
  <si>
    <t>4 773 200,00</t>
  </si>
  <si>
    <t>ИП ОТАН наклад №7от 14/04/2022</t>
  </si>
  <si>
    <t>241900000828 по 241900000842          241900000843 по 241900000857</t>
  </si>
  <si>
    <t>3 520,00</t>
  </si>
  <si>
    <t>Action for Kazakhstan Scence School Grade 10 work book.Jenny Dooley.Bob Jbee.10 сынып   Action for Kazakhstan Scence School Grade 11 work book.Jenny Dooley.Bob Jbee.11 сынып</t>
  </si>
  <si>
    <t>Книга Основы программирования ПЛК Кульчавеня М.П.</t>
  </si>
  <si>
    <t>8 684,00</t>
  </si>
  <si>
    <t>86 840,00</t>
  </si>
  <si>
    <t>2419.1160045 по 2419.1160045</t>
  </si>
  <si>
    <t>ИП Жылқыбай Дана наклад ESF-770422401117-20220518-27689152 от 18/05/2022</t>
  </si>
  <si>
    <t>ИП Жакупова Г. наклад  ESF-840207400086-20220318-15859701 от 18/03/22</t>
  </si>
  <si>
    <t>ИП Астана наклад ESF-960815301246-20220510-12130542 от10/05/2022</t>
  </si>
  <si>
    <t>Товарищество с ограниченной ответственностью "Мерейко (Казахстан)" наклад ESF-200840004706-20220621-79649221 от 21/06/2022</t>
  </si>
  <si>
    <t>241505000901 по 241505000920</t>
  </si>
  <si>
    <t>231 000,00</t>
  </si>
  <si>
    <t>4 620 000,00</t>
  </si>
  <si>
    <t>82KD002WRU Lenovo ноутбук NBLN V15 GEN2 ALC R3 1T NOS 2Y 5WS0Q81880 15.6 FHD_TN_AG_250N_N/RYZEN_3_5300U_2.6G_ 4C_MB/8GB_DDR4_2666_SODIM 1TB_HD_540</t>
  </si>
  <si>
    <t>ИП Техснаб НС наклад ESF-021113601355-20220629-04019102 от 29/06/2022</t>
  </si>
  <si>
    <t>241900000055 по 241900000064</t>
  </si>
  <si>
    <t>164 192,00</t>
  </si>
  <si>
    <t>1 641 920,00</t>
  </si>
  <si>
    <t>ТОО "Aiala Group" наклад ESF-170740009824-20220720-34209601 от 20/07/2022</t>
  </si>
  <si>
    <t>Интерактивная панель</t>
  </si>
  <si>
    <t>1 400 000,00</t>
  </si>
  <si>
    <t>7 000 000,00</t>
  </si>
  <si>
    <t>241505000921 по 241505000925</t>
  </si>
  <si>
    <t>Встраиваемые системы на основе Linux Васильев А.Е. Дмк пресс 2017</t>
  </si>
  <si>
    <t>9 987,00</t>
  </si>
  <si>
    <t>99 870,00</t>
  </si>
  <si>
    <t>241900000858 по 241900000867</t>
  </si>
  <si>
    <t>«ИП Толеутаев» наклад ESF-950827350961-20220811-86407982 от 11/08/2022</t>
  </si>
  <si>
    <t>У.10 кл. каз.шк (ҚГБ) Қазақ әдебиеті + Үнтаспа. Ақтанова А.С. (Заказ 4413)</t>
  </si>
  <si>
    <t>У.10 кл. каз.шк (ҚГБ) Қазақ тілі + CD. Балтабаева Ж. (Заказ 4392)</t>
  </si>
  <si>
    <t>У. 11 кл каз/шк (ҚГБ) Қазақ әдебиеті Оқұлық + Үнтаспа 1 бөлім (Заказ 5186)</t>
  </si>
  <si>
    <t>У. 11 кл каз/шк (ҚГБ) Қазақ әдебиеті Оқұлық 2 бөлім (Заказ 5187)</t>
  </si>
  <si>
    <t>2 578,24</t>
  </si>
  <si>
    <t>77 347,20</t>
  </si>
  <si>
    <t>2419.1160046 по 2419.1160046</t>
  </si>
  <si>
    <t>2419.1160046 по 2419.1160047</t>
  </si>
  <si>
    <t>Товарищество с ограниченной ответственностью "Дом книги  "Алихан Ермеков" наклад ESF-000640000685-20221119-77370492  от 19/11/22</t>
  </si>
  <si>
    <t>Товарищество с ограниченной ответственностью "Дом книги  "Алихан Ермеков" наклад ESF-000640000685-20221119-77370492 от 19/11/22</t>
  </si>
  <si>
    <t>Комплект инструментов</t>
  </si>
  <si>
    <t>241704000001</t>
  </si>
  <si>
    <t>1 502 300,00</t>
  </si>
  <si>
    <t>ИП Тогжан наклад ESF-861101402171-20221205-06892262 от 05/12/2022</t>
  </si>
  <si>
    <t>ПУ</t>
  </si>
  <si>
    <t xml:space="preserve"> Государственная коммуналный казенное предприятие ""Мангистауский индустриальный технический колледж имена О. Турмаганбетулы" Турмаганбетулы" </t>
  </si>
  <si>
    <t>Руководитель колледжа:                                   Т.М.Ускимбаев</t>
  </si>
</sst>
</file>

<file path=xl/styles.xml><?xml version="1.0" encoding="utf-8"?>
<styleSheet xmlns="http://schemas.openxmlformats.org/spreadsheetml/2006/main">
  <numFmts count="2">
    <numFmt numFmtId="164" formatCode="_-* #,##0.00_р_._-;\-* #,##0.00_р_._-;_-* &quot;-&quot;??_р_._-;_-@_-"/>
    <numFmt numFmtId="165" formatCode="_-* #,##0_р_._-;\-* #,##0_р_._-;_-* &quot;-&quot;??_р_._-;_-@_-"/>
  </numFmts>
  <fonts count="34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04"/>
      <scheme val="minor"/>
    </font>
    <font>
      <sz val="8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8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b/>
      <i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b/>
      <sz val="7"/>
      <color indexed="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9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6"/>
      <color theme="1"/>
      <name val="Calibri"/>
      <family val="2"/>
      <scheme val="minor"/>
    </font>
    <font>
      <sz val="6"/>
      <color rgb="FF00B050"/>
      <name val="Calibri"/>
      <family val="2"/>
      <scheme val="minor"/>
    </font>
    <font>
      <sz val="8"/>
      <name val="Arial"/>
      <family val="2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2" fillId="0" borderId="0" applyFont="0" applyFill="0" applyBorder="0" applyAlignment="0" applyProtection="0"/>
    <xf numFmtId="0" fontId="27" fillId="0" borderId="0"/>
    <xf numFmtId="0" fontId="27" fillId="0" borderId="0"/>
  </cellStyleXfs>
  <cellXfs count="246">
    <xf numFmtId="0" fontId="0" fillId="0" borderId="0" xfId="0"/>
    <xf numFmtId="0" fontId="0" fillId="0" borderId="2" xfId="0" applyBorder="1"/>
    <xf numFmtId="0" fontId="5" fillId="0" borderId="2" xfId="0" applyFont="1" applyBorder="1"/>
    <xf numFmtId="0" fontId="5" fillId="0" borderId="2" xfId="0" applyFont="1" applyBorder="1" applyAlignment="1">
      <alignment horizont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165" fontId="0" fillId="0" borderId="0" xfId="0" applyNumberFormat="1"/>
    <xf numFmtId="0" fontId="5" fillId="0" borderId="0" xfId="0" applyFont="1"/>
    <xf numFmtId="1" fontId="5" fillId="0" borderId="2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8" fillId="2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0" fillId="0" borderId="0" xfId="0" applyAlignment="1">
      <alignment horizontal="center"/>
    </xf>
    <xf numFmtId="0" fontId="12" fillId="2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164" fontId="12" fillId="0" borderId="4" xfId="1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0" fillId="0" borderId="0" xfId="0" applyBorder="1"/>
    <xf numFmtId="0" fontId="12" fillId="0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164" fontId="13" fillId="0" borderId="0" xfId="1" applyFont="1" applyFill="1" applyAlignment="1">
      <alignment horizontal="center"/>
    </xf>
    <xf numFmtId="165" fontId="4" fillId="3" borderId="2" xfId="1" applyNumberFormat="1" applyFont="1" applyFill="1" applyBorder="1" applyAlignment="1">
      <alignment horizontal="center"/>
    </xf>
    <xf numFmtId="0" fontId="8" fillId="2" borderId="6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/>
    </xf>
    <xf numFmtId="165" fontId="4" fillId="0" borderId="0" xfId="1" applyNumberFormat="1" applyFont="1" applyFill="1" applyAlignment="1">
      <alignment horizontal="center"/>
    </xf>
    <xf numFmtId="2" fontId="7" fillId="2" borderId="8" xfId="0" applyNumberFormat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8" xfId="0" applyFont="1" applyBorder="1"/>
    <xf numFmtId="0" fontId="5" fillId="0" borderId="8" xfId="0" applyFont="1" applyBorder="1" applyAlignment="1">
      <alignment wrapText="1"/>
    </xf>
    <xf numFmtId="0" fontId="5" fillId="0" borderId="8" xfId="0" applyFont="1" applyFill="1" applyBorder="1" applyAlignment="1">
      <alignment wrapText="1"/>
    </xf>
    <xf numFmtId="0" fontId="8" fillId="2" borderId="10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wrapText="1"/>
    </xf>
    <xf numFmtId="0" fontId="7" fillId="2" borderId="10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8" fillId="2" borderId="12" xfId="0" applyFont="1" applyFill="1" applyBorder="1" applyAlignment="1">
      <alignment horizontal="left" vertical="center" wrapText="1"/>
    </xf>
    <xf numFmtId="0" fontId="5" fillId="0" borderId="9" xfId="0" applyFont="1" applyBorder="1" applyAlignment="1">
      <alignment wrapText="1"/>
    </xf>
    <xf numFmtId="0" fontId="7" fillId="3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9" fillId="0" borderId="2" xfId="0" applyFont="1" applyFill="1" applyBorder="1" applyAlignment="1">
      <alignment horizontal="center"/>
    </xf>
    <xf numFmtId="0" fontId="15" fillId="0" borderId="0" xfId="0" applyFont="1"/>
    <xf numFmtId="0" fontId="0" fillId="0" borderId="10" xfId="0" applyBorder="1"/>
    <xf numFmtId="0" fontId="0" fillId="0" borderId="10" xfId="0" applyBorder="1" applyAlignment="1">
      <alignment horizontal="center"/>
    </xf>
    <xf numFmtId="0" fontId="5" fillId="3" borderId="10" xfId="0" applyFont="1" applyFill="1" applyBorder="1"/>
    <xf numFmtId="0" fontId="5" fillId="0" borderId="10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165" fontId="4" fillId="0" borderId="10" xfId="1" applyNumberFormat="1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165" fontId="6" fillId="0" borderId="1" xfId="1" applyNumberFormat="1" applyFont="1" applyBorder="1" applyAlignment="1">
      <alignment horizontal="center" wrapText="1"/>
    </xf>
    <xf numFmtId="0" fontId="4" fillId="0" borderId="10" xfId="0" applyFont="1" applyBorder="1" applyAlignment="1">
      <alignment horizontal="center"/>
    </xf>
    <xf numFmtId="0" fontId="6" fillId="4" borderId="1" xfId="0" applyFont="1" applyFill="1" applyBorder="1" applyAlignment="1">
      <alignment horizontal="center" wrapText="1"/>
    </xf>
    <xf numFmtId="0" fontId="4" fillId="4" borderId="1" xfId="0" applyFont="1" applyFill="1" applyBorder="1" applyAlignment="1">
      <alignment horizontal="center" wrapText="1"/>
    </xf>
    <xf numFmtId="165" fontId="4" fillId="4" borderId="1" xfId="1" applyNumberFormat="1" applyFont="1" applyFill="1" applyBorder="1" applyAlignment="1">
      <alignment horizontal="center" wrapText="1"/>
    </xf>
    <xf numFmtId="0" fontId="6" fillId="4" borderId="0" xfId="0" applyFont="1" applyFill="1" applyBorder="1" applyAlignment="1">
      <alignment horizontal="center" wrapText="1"/>
    </xf>
    <xf numFmtId="0" fontId="17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2" xfId="0" applyFill="1" applyBorder="1"/>
    <xf numFmtId="165" fontId="10" fillId="2" borderId="8" xfId="1" applyNumberFormat="1" applyFont="1" applyFill="1" applyBorder="1" applyAlignment="1">
      <alignment horizontal="center" vertical="center" wrapText="1"/>
    </xf>
    <xf numFmtId="165" fontId="7" fillId="2" borderId="8" xfId="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65" fontId="6" fillId="0" borderId="2" xfId="1" applyNumberFormat="1" applyFont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165" fontId="0" fillId="0" borderId="0" xfId="0" applyNumberFormat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0" fillId="0" borderId="14" xfId="0" applyBorder="1"/>
    <xf numFmtId="165" fontId="3" fillId="0" borderId="0" xfId="0" applyNumberFormat="1" applyFont="1" applyBorder="1" applyAlignment="1">
      <alignment wrapText="1"/>
    </xf>
    <xf numFmtId="165" fontId="10" fillId="2" borderId="14" xfId="1" applyNumberFormat="1" applyFont="1" applyFill="1" applyBorder="1" applyAlignment="1">
      <alignment horizontal="center" vertical="center" wrapText="1"/>
    </xf>
    <xf numFmtId="165" fontId="5" fillId="0" borderId="14" xfId="1" applyNumberFormat="1" applyFont="1" applyBorder="1" applyAlignment="1">
      <alignment horizontal="center"/>
    </xf>
    <xf numFmtId="0" fontId="7" fillId="2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/>
    </xf>
    <xf numFmtId="165" fontId="5" fillId="0" borderId="8" xfId="1" applyNumberFormat="1" applyFont="1" applyBorder="1" applyAlignment="1">
      <alignment horizontal="center"/>
    </xf>
    <xf numFmtId="165" fontId="6" fillId="0" borderId="0" xfId="1" applyNumberFormat="1" applyFont="1" applyAlignment="1">
      <alignment horizontal="center"/>
    </xf>
    <xf numFmtId="0" fontId="7" fillId="0" borderId="8" xfId="0" applyFont="1" applyFill="1" applyBorder="1" applyAlignment="1">
      <alignment horizontal="center" vertical="center" wrapText="1"/>
    </xf>
    <xf numFmtId="164" fontId="0" fillId="0" borderId="0" xfId="0" applyNumberFormat="1"/>
    <xf numFmtId="165" fontId="0" fillId="0" borderId="0" xfId="0" applyNumberFormat="1" applyFill="1" applyAlignment="1">
      <alignment horizontal="center"/>
    </xf>
    <xf numFmtId="0" fontId="8" fillId="0" borderId="0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left" vertical="center" wrapText="1"/>
    </xf>
    <xf numFmtId="0" fontId="8" fillId="4" borderId="17" xfId="0" applyFont="1" applyFill="1" applyBorder="1" applyAlignment="1">
      <alignment horizontal="left" vertical="center" wrapText="1"/>
    </xf>
    <xf numFmtId="0" fontId="0" fillId="0" borderId="5" xfId="0" applyBorder="1" applyAlignment="1">
      <alignment horizontal="center"/>
    </xf>
    <xf numFmtId="0" fontId="8" fillId="2" borderId="18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18" fillId="0" borderId="10" xfId="0" applyFont="1" applyBorder="1" applyAlignment="1">
      <alignment horizontal="center"/>
    </xf>
    <xf numFmtId="0" fontId="21" fillId="2" borderId="2" xfId="0" applyFont="1" applyFill="1" applyBorder="1" applyAlignment="1">
      <alignment horizontal="left" vertical="center" wrapText="1"/>
    </xf>
    <xf numFmtId="0" fontId="18" fillId="0" borderId="2" xfId="0" applyFont="1" applyBorder="1" applyAlignment="1">
      <alignment horizontal="center"/>
    </xf>
    <xf numFmtId="0" fontId="18" fillId="0" borderId="10" xfId="0" applyFont="1" applyBorder="1"/>
    <xf numFmtId="1" fontId="12" fillId="0" borderId="4" xfId="0" applyNumberFormat="1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2" borderId="21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center"/>
    </xf>
    <xf numFmtId="0" fontId="8" fillId="2" borderId="18" xfId="0" applyFont="1" applyFill="1" applyBorder="1" applyAlignment="1">
      <alignment horizontal="left" vertical="center" wrapText="1"/>
    </xf>
    <xf numFmtId="0" fontId="0" fillId="0" borderId="16" xfId="0" applyFill="1" applyBorder="1" applyAlignment="1">
      <alignment horizontal="center"/>
    </xf>
    <xf numFmtId="0" fontId="8" fillId="4" borderId="18" xfId="0" applyFont="1" applyFill="1" applyBorder="1" applyAlignment="1">
      <alignment horizontal="left" vertical="center" wrapText="1"/>
    </xf>
    <xf numFmtId="0" fontId="0" fillId="0" borderId="22" xfId="0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5" fillId="0" borderId="16" xfId="0" applyFont="1" applyBorder="1" applyAlignment="1">
      <alignment horizontal="center"/>
    </xf>
    <xf numFmtId="165" fontId="5" fillId="0" borderId="16" xfId="1" applyNumberFormat="1" applyFont="1" applyBorder="1" applyAlignment="1">
      <alignment horizontal="center"/>
    </xf>
    <xf numFmtId="0" fontId="5" fillId="4" borderId="8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165" fontId="5" fillId="0" borderId="8" xfId="1" applyNumberFormat="1" applyFon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165" fontId="6" fillId="0" borderId="0" xfId="0" applyNumberFormat="1" applyFont="1" applyAlignment="1">
      <alignment horizontal="center"/>
    </xf>
    <xf numFmtId="0" fontId="20" fillId="2" borderId="23" xfId="0" applyFont="1" applyFill="1" applyBorder="1" applyAlignment="1">
      <alignment horizontal="left" vertical="center" wrapText="1"/>
    </xf>
    <xf numFmtId="0" fontId="20" fillId="2" borderId="24" xfId="0" applyFont="1" applyFill="1" applyBorder="1" applyAlignment="1">
      <alignment horizontal="left" vertical="center" wrapText="1"/>
    </xf>
    <xf numFmtId="0" fontId="13" fillId="0" borderId="10" xfId="0" applyFont="1" applyBorder="1" applyAlignment="1">
      <alignment horizontal="center"/>
    </xf>
    <xf numFmtId="0" fontId="8" fillId="2" borderId="23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165" fontId="22" fillId="0" borderId="0" xfId="1" applyNumberFormat="1" applyFont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165" fontId="22" fillId="0" borderId="2" xfId="1" applyNumberFormat="1" applyFont="1" applyBorder="1" applyAlignment="1">
      <alignment horizontal="center"/>
    </xf>
    <xf numFmtId="0" fontId="16" fillId="0" borderId="2" xfId="0" applyFont="1" applyFill="1" applyBorder="1" applyAlignment="1">
      <alignment horizontal="center" wrapText="1"/>
    </xf>
    <xf numFmtId="0" fontId="8" fillId="2" borderId="16" xfId="0" applyFont="1" applyFill="1" applyBorder="1" applyAlignment="1">
      <alignment horizontal="center" vertical="center" wrapText="1"/>
    </xf>
    <xf numFmtId="0" fontId="16" fillId="0" borderId="15" xfId="0" applyFont="1" applyBorder="1" applyAlignment="1">
      <alignment horizont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7" fillId="2" borderId="1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25" fillId="0" borderId="2" xfId="0" applyFont="1" applyBorder="1" applyAlignment="1">
      <alignment horizontal="center" wrapText="1"/>
    </xf>
    <xf numFmtId="165" fontId="0" fillId="0" borderId="2" xfId="1" applyNumberFormat="1" applyFont="1" applyBorder="1" applyAlignment="1">
      <alignment horizontal="center"/>
    </xf>
    <xf numFmtId="164" fontId="0" fillId="0" borderId="0" xfId="1" applyFont="1" applyAlignment="1">
      <alignment horizontal="center"/>
    </xf>
    <xf numFmtId="0" fontId="0" fillId="0" borderId="0" xfId="0" applyFill="1" applyBorder="1" applyAlignment="1">
      <alignment horizontal="center"/>
    </xf>
    <xf numFmtId="0" fontId="16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6" fillId="0" borderId="23" xfId="0" applyFon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5" fillId="0" borderId="0" xfId="0" applyFont="1" applyBorder="1" applyAlignment="1">
      <alignment horizontal="center" wrapText="1"/>
    </xf>
    <xf numFmtId="164" fontId="0" fillId="0" borderId="0" xfId="0" applyNumberFormat="1" applyAlignment="1">
      <alignment horizontal="center"/>
    </xf>
    <xf numFmtId="0" fontId="10" fillId="2" borderId="0" xfId="0" applyFont="1" applyFill="1" applyAlignment="1">
      <alignment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left" vertical="center"/>
    </xf>
    <xf numFmtId="0" fontId="11" fillId="2" borderId="0" xfId="0" applyFont="1" applyFill="1" applyAlignment="1">
      <alignment vertical="center" wrapText="1"/>
    </xf>
    <xf numFmtId="1" fontId="5" fillId="0" borderId="0" xfId="0" applyNumberFormat="1" applyFont="1" applyBorder="1" applyAlignment="1">
      <alignment horizont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wrapText="1"/>
    </xf>
    <xf numFmtId="164" fontId="6" fillId="0" borderId="0" xfId="1" applyNumberFormat="1" applyFont="1" applyFill="1" applyBorder="1" applyAlignment="1">
      <alignment horizontal="center"/>
    </xf>
    <xf numFmtId="0" fontId="26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left"/>
    </xf>
    <xf numFmtId="0" fontId="28" fillId="0" borderId="0" xfId="0" applyFont="1" applyBorder="1" applyAlignment="1">
      <alignment horizontal="left"/>
    </xf>
    <xf numFmtId="0" fontId="28" fillId="0" borderId="0" xfId="0" applyFont="1" applyAlignment="1">
      <alignment horizontal="center"/>
    </xf>
    <xf numFmtId="0" fontId="29" fillId="2" borderId="0" xfId="0" applyFont="1" applyFill="1" applyAlignment="1">
      <alignment horizontal="center" vertical="center" wrapText="1"/>
    </xf>
    <xf numFmtId="0" fontId="30" fillId="0" borderId="2" xfId="0" applyFont="1" applyBorder="1" applyAlignment="1">
      <alignment horizontal="center"/>
    </xf>
    <xf numFmtId="0" fontId="30" fillId="0" borderId="2" xfId="0" applyFont="1" applyBorder="1" applyAlignment="1">
      <alignment horizontal="center" wrapText="1"/>
    </xf>
    <xf numFmtId="0" fontId="30" fillId="0" borderId="25" xfId="0" applyFont="1" applyBorder="1" applyAlignment="1">
      <alignment horizontal="center"/>
    </xf>
    <xf numFmtId="0" fontId="28" fillId="0" borderId="2" xfId="0" applyFont="1" applyBorder="1" applyAlignment="1">
      <alignment horizontal="center"/>
    </xf>
    <xf numFmtId="0" fontId="28" fillId="0" borderId="2" xfId="0" applyFont="1" applyBorder="1" applyAlignment="1">
      <alignment horizontal="center" wrapText="1"/>
    </xf>
    <xf numFmtId="164" fontId="28" fillId="0" borderId="25" xfId="1" applyNumberFormat="1" applyFont="1" applyFill="1" applyBorder="1" applyAlignment="1">
      <alignment horizontal="center"/>
    </xf>
    <xf numFmtId="49" fontId="28" fillId="0" borderId="2" xfId="0" applyNumberFormat="1" applyFont="1" applyBorder="1" applyAlignment="1">
      <alignment horizontal="center"/>
    </xf>
    <xf numFmtId="0" fontId="28" fillId="0" borderId="26" xfId="0" applyFont="1" applyBorder="1" applyAlignment="1">
      <alignment horizontal="center"/>
    </xf>
    <xf numFmtId="164" fontId="30" fillId="0" borderId="2" xfId="1" applyNumberFormat="1" applyFont="1" applyFill="1" applyBorder="1" applyAlignment="1">
      <alignment horizontal="center"/>
    </xf>
    <xf numFmtId="0" fontId="31" fillId="0" borderId="2" xfId="0" applyFont="1" applyBorder="1" applyAlignment="1">
      <alignment horizontal="center" wrapText="1"/>
    </xf>
    <xf numFmtId="1" fontId="28" fillId="0" borderId="27" xfId="0" applyNumberFormat="1" applyFont="1" applyBorder="1" applyAlignment="1">
      <alignment horizontal="center" wrapText="1"/>
    </xf>
    <xf numFmtId="0" fontId="28" fillId="0" borderId="0" xfId="0" applyFont="1" applyBorder="1" applyAlignment="1">
      <alignment horizontal="center" wrapText="1"/>
    </xf>
    <xf numFmtId="164" fontId="30" fillId="0" borderId="0" xfId="1" applyNumberFormat="1" applyFont="1" applyFill="1" applyBorder="1" applyAlignment="1">
      <alignment horizontal="center"/>
    </xf>
    <xf numFmtId="1" fontId="28" fillId="0" borderId="0" xfId="0" applyNumberFormat="1" applyFont="1" applyBorder="1" applyAlignment="1">
      <alignment horizontal="center" wrapText="1"/>
    </xf>
    <xf numFmtId="0" fontId="31" fillId="0" borderId="0" xfId="0" applyFont="1" applyBorder="1" applyAlignment="1">
      <alignment horizontal="center" wrapText="1"/>
    </xf>
    <xf numFmtId="0" fontId="28" fillId="0" borderId="0" xfId="0" applyFont="1" applyBorder="1" applyAlignment="1">
      <alignment horizontal="center"/>
    </xf>
    <xf numFmtId="0" fontId="4" fillId="0" borderId="0" xfId="0" applyFont="1"/>
    <xf numFmtId="0" fontId="28" fillId="0" borderId="25" xfId="0" applyFont="1" applyBorder="1" applyAlignment="1">
      <alignment horizontal="center" wrapText="1"/>
    </xf>
    <xf numFmtId="0" fontId="28" fillId="0" borderId="0" xfId="0" applyFont="1"/>
    <xf numFmtId="0" fontId="28" fillId="0" borderId="1" xfId="0" applyFont="1" applyBorder="1"/>
    <xf numFmtId="0" fontId="32" fillId="0" borderId="2" xfId="2" applyNumberFormat="1" applyFont="1" applyBorder="1" applyAlignment="1">
      <alignment vertical="center" wrapText="1"/>
    </xf>
    <xf numFmtId="4" fontId="28" fillId="0" borderId="2" xfId="0" applyNumberFormat="1" applyFont="1" applyFill="1" applyBorder="1" applyAlignment="1">
      <alignment horizontal="right"/>
    </xf>
    <xf numFmtId="164" fontId="30" fillId="0" borderId="29" xfId="1" applyNumberFormat="1" applyFont="1" applyFill="1" applyBorder="1" applyAlignment="1">
      <alignment horizontal="center"/>
    </xf>
    <xf numFmtId="0" fontId="32" fillId="0" borderId="2" xfId="2" applyNumberFormat="1" applyFont="1" applyBorder="1" applyAlignment="1">
      <alignment horizontal="center" vertical="center" wrapText="1"/>
    </xf>
    <xf numFmtId="0" fontId="28" fillId="0" borderId="24" xfId="0" applyFont="1" applyFill="1" applyBorder="1" applyAlignment="1">
      <alignment horizontal="center" wrapText="1"/>
    </xf>
    <xf numFmtId="0" fontId="32" fillId="0" borderId="25" xfId="2" applyNumberFormat="1" applyFont="1" applyBorder="1" applyAlignment="1">
      <alignment horizontal="center" vertical="center"/>
    </xf>
    <xf numFmtId="4" fontId="32" fillId="0" borderId="2" xfId="2" applyNumberFormat="1" applyFont="1" applyBorder="1" applyAlignment="1">
      <alignment horizontal="center" vertical="center"/>
    </xf>
    <xf numFmtId="4" fontId="28" fillId="0" borderId="2" xfId="0" applyNumberFormat="1" applyFont="1" applyFill="1" applyBorder="1" applyAlignment="1">
      <alignment horizontal="center"/>
    </xf>
    <xf numFmtId="4" fontId="32" fillId="0" borderId="2" xfId="2" applyNumberFormat="1" applyFont="1" applyBorder="1" applyAlignment="1">
      <alignment horizontal="center"/>
    </xf>
    <xf numFmtId="0" fontId="30" fillId="0" borderId="2" xfId="0" applyFont="1" applyBorder="1" applyAlignment="1">
      <alignment horizontal="right"/>
    </xf>
    <xf numFmtId="0" fontId="28" fillId="0" borderId="28" xfId="0" applyFont="1" applyBorder="1" applyAlignment="1">
      <alignment horizontal="left"/>
    </xf>
    <xf numFmtId="0" fontId="33" fillId="0" borderId="2" xfId="3" applyFont="1" applyBorder="1"/>
    <xf numFmtId="0" fontId="28" fillId="0" borderId="2" xfId="0" applyFont="1" applyBorder="1" applyAlignment="1">
      <alignment horizontal="left" vertical="top" wrapText="1"/>
    </xf>
    <xf numFmtId="0" fontId="28" fillId="0" borderId="2" xfId="0" applyFont="1" applyBorder="1" applyAlignment="1">
      <alignment horizontal="left" vertical="top"/>
    </xf>
    <xf numFmtId="0" fontId="28" fillId="0" borderId="2" xfId="0" applyFont="1" applyBorder="1" applyAlignment="1">
      <alignment horizontal="center" vertical="top"/>
    </xf>
    <xf numFmtId="0" fontId="28" fillId="0" borderId="2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top" wrapText="1"/>
    </xf>
    <xf numFmtId="49" fontId="28" fillId="0" borderId="2" xfId="0" applyNumberFormat="1" applyFont="1" applyBorder="1" applyAlignment="1">
      <alignment horizontal="center" vertical="top"/>
    </xf>
    <xf numFmtId="0" fontId="32" fillId="0" borderId="2" xfId="2" applyNumberFormat="1" applyFont="1" applyBorder="1" applyAlignment="1">
      <alignment horizontal="center" vertical="top" wrapText="1"/>
    </xf>
    <xf numFmtId="0" fontId="32" fillId="0" borderId="2" xfId="2" applyNumberFormat="1" applyFont="1" applyBorder="1" applyAlignment="1">
      <alignment vertical="top" wrapText="1"/>
    </xf>
    <xf numFmtId="49" fontId="28" fillId="0" borderId="2" xfId="0" applyNumberFormat="1" applyFont="1" applyBorder="1" applyAlignment="1">
      <alignment horizontal="center" vertical="top" wrapText="1"/>
    </xf>
    <xf numFmtId="0" fontId="28" fillId="0" borderId="2" xfId="0" applyFont="1" applyBorder="1" applyAlignment="1">
      <alignment horizontal="left" wrapText="1"/>
    </xf>
    <xf numFmtId="164" fontId="30" fillId="0" borderId="2" xfId="1" applyFont="1" applyFill="1" applyBorder="1" applyAlignment="1">
      <alignment horizontal="right"/>
    </xf>
    <xf numFmtId="164" fontId="30" fillId="0" borderId="29" xfId="1" applyFont="1" applyFill="1" applyBorder="1" applyAlignment="1">
      <alignment horizontal="center"/>
    </xf>
    <xf numFmtId="49" fontId="28" fillId="0" borderId="31" xfId="0" applyNumberFormat="1" applyFont="1" applyBorder="1" applyAlignment="1">
      <alignment horizontal="center" vertical="top"/>
    </xf>
    <xf numFmtId="49" fontId="28" fillId="0" borderId="33" xfId="0" applyNumberFormat="1" applyFont="1" applyBorder="1" applyAlignment="1">
      <alignment horizontal="center" vertical="top"/>
    </xf>
    <xf numFmtId="49" fontId="28" fillId="0" borderId="35" xfId="0" applyNumberFormat="1" applyFont="1" applyBorder="1" applyAlignment="1">
      <alignment horizontal="center" vertical="top"/>
    </xf>
    <xf numFmtId="0" fontId="11" fillId="2" borderId="37" xfId="0" applyFont="1" applyFill="1" applyBorder="1" applyAlignment="1">
      <alignment vertical="center" wrapText="1"/>
    </xf>
    <xf numFmtId="0" fontId="28" fillId="0" borderId="34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center" vertical="center" wrapText="1"/>
    </xf>
    <xf numFmtId="0" fontId="29" fillId="2" borderId="38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3" borderId="5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right" vertical="center" wrapText="1"/>
    </xf>
    <xf numFmtId="0" fontId="11" fillId="2" borderId="36" xfId="0" applyFont="1" applyFill="1" applyBorder="1" applyAlignment="1">
      <alignment horizontal="right" vertical="center" wrapText="1"/>
    </xf>
    <xf numFmtId="0" fontId="11" fillId="2" borderId="28" xfId="0" applyFont="1" applyFill="1" applyBorder="1" applyAlignment="1">
      <alignment horizontal="right" vertical="center" wrapText="1"/>
    </xf>
    <xf numFmtId="2" fontId="28" fillId="0" borderId="25" xfId="0" applyNumberFormat="1" applyFont="1" applyBorder="1" applyAlignment="1">
      <alignment horizontal="center"/>
    </xf>
    <xf numFmtId="2" fontId="28" fillId="0" borderId="25" xfId="1" applyNumberFormat="1" applyFont="1" applyFill="1" applyBorder="1" applyAlignment="1">
      <alignment horizontal="center" vertical="top"/>
    </xf>
    <xf numFmtId="2" fontId="28" fillId="0" borderId="30" xfId="1" applyNumberFormat="1" applyFont="1" applyFill="1" applyBorder="1" applyAlignment="1">
      <alignment horizontal="center" vertical="top"/>
    </xf>
    <xf numFmtId="2" fontId="28" fillId="0" borderId="32" xfId="1" applyNumberFormat="1" applyFont="1" applyFill="1" applyBorder="1" applyAlignment="1">
      <alignment horizontal="center" vertical="top"/>
    </xf>
    <xf numFmtId="2" fontId="28" fillId="0" borderId="34" xfId="1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28" fillId="0" borderId="39" xfId="0" applyFont="1" applyBorder="1" applyAlignment="1">
      <alignment horizontal="center"/>
    </xf>
    <xf numFmtId="0" fontId="29" fillId="2" borderId="40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_2021 жыл" xfId="2"/>
    <cellStyle name="Финансовый" xfId="1" builtinId="3"/>
    <cellStyle name="Финансовый [0]_2021 жыл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7"/>
  <sheetViews>
    <sheetView zoomScale="160" zoomScaleNormal="160" workbookViewId="0">
      <pane ySplit="2" topLeftCell="A44" activePane="bottomLeft" state="frozenSplit"/>
      <selection pane="bottomLeft" activeCell="G52" sqref="G52"/>
    </sheetView>
  </sheetViews>
  <sheetFormatPr defaultRowHeight="15"/>
  <cols>
    <col min="2" max="2" width="30.42578125" customWidth="1"/>
    <col min="3" max="3" width="14.28515625" customWidth="1"/>
    <col min="4" max="4" width="17.140625" customWidth="1"/>
    <col min="6" max="6" width="10.5703125" bestFit="1" customWidth="1"/>
  </cols>
  <sheetData>
    <row r="1" spans="1:4" ht="63" customHeight="1">
      <c r="A1" s="229" t="s">
        <v>482</v>
      </c>
      <c r="B1" s="229"/>
      <c r="C1" s="229"/>
      <c r="D1" s="229"/>
    </row>
    <row r="2" spans="1:4" ht="20.25" customHeight="1">
      <c r="A2" s="49"/>
      <c r="B2" s="49" t="s">
        <v>0</v>
      </c>
      <c r="C2" s="49" t="s">
        <v>483</v>
      </c>
      <c r="D2" s="48"/>
    </row>
    <row r="3" spans="1:4" ht="21" customHeight="1">
      <c r="A3" s="59"/>
      <c r="B3" s="67" t="s">
        <v>475</v>
      </c>
      <c r="C3" s="59"/>
      <c r="D3" s="60"/>
    </row>
    <row r="4" spans="1:4" ht="21" customHeight="1">
      <c r="A4" s="59"/>
      <c r="B4" s="59" t="s">
        <v>416</v>
      </c>
      <c r="C4" s="61">
        <v>200000</v>
      </c>
      <c r="D4" s="60" t="s">
        <v>476</v>
      </c>
    </row>
    <row r="5" spans="1:4" ht="21" customHeight="1">
      <c r="A5" s="59"/>
      <c r="B5" s="59" t="s">
        <v>416</v>
      </c>
      <c r="C5" s="61">
        <v>90000</v>
      </c>
      <c r="D5" s="60" t="s">
        <v>476</v>
      </c>
    </row>
    <row r="6" spans="1:4" ht="21" customHeight="1">
      <c r="A6" s="59"/>
      <c r="B6" s="59" t="s">
        <v>477</v>
      </c>
      <c r="C6" s="61">
        <v>70000</v>
      </c>
      <c r="D6" s="60" t="s">
        <v>478</v>
      </c>
    </row>
    <row r="7" spans="1:4" ht="21" customHeight="1">
      <c r="A7" s="59"/>
      <c r="B7" s="59" t="s">
        <v>479</v>
      </c>
      <c r="C7" s="61">
        <v>2235000</v>
      </c>
      <c r="D7" s="60" t="s">
        <v>535</v>
      </c>
    </row>
    <row r="8" spans="1:4" ht="21" customHeight="1">
      <c r="A8" s="59"/>
      <c r="B8" s="59" t="s">
        <v>480</v>
      </c>
      <c r="C8" s="61">
        <v>496530</v>
      </c>
      <c r="D8" s="60"/>
    </row>
    <row r="9" spans="1:4" ht="21" customHeight="1">
      <c r="A9" s="63"/>
      <c r="B9" s="64" t="s">
        <v>502</v>
      </c>
      <c r="C9" s="65">
        <f>SUM(C4:C8)</f>
        <v>3091530</v>
      </c>
      <c r="D9" s="66"/>
    </row>
    <row r="10" spans="1:4">
      <c r="A10" s="52"/>
      <c r="B10" s="62" t="s">
        <v>481</v>
      </c>
      <c r="C10" s="52"/>
    </row>
    <row r="11" spans="1:4">
      <c r="A11" s="58">
        <v>1</v>
      </c>
      <c r="B11" s="52" t="s">
        <v>453</v>
      </c>
      <c r="C11" s="55">
        <v>211200</v>
      </c>
    </row>
    <row r="12" spans="1:4">
      <c r="A12" s="58">
        <v>2</v>
      </c>
      <c r="B12" s="52" t="s">
        <v>454</v>
      </c>
      <c r="C12" s="55">
        <v>75141</v>
      </c>
      <c r="D12" s="132" t="s">
        <v>537</v>
      </c>
    </row>
    <row r="13" spans="1:4">
      <c r="A13" s="58">
        <v>3</v>
      </c>
      <c r="B13" s="52" t="s">
        <v>455</v>
      </c>
      <c r="C13" s="55">
        <v>89700</v>
      </c>
      <c r="D13" s="132" t="s">
        <v>537</v>
      </c>
    </row>
    <row r="14" spans="1:4">
      <c r="A14" s="58">
        <v>4</v>
      </c>
      <c r="B14" s="52" t="s">
        <v>456</v>
      </c>
      <c r="C14" s="133">
        <v>164800</v>
      </c>
      <c r="D14" s="132" t="s">
        <v>537</v>
      </c>
    </row>
    <row r="15" spans="1:4" ht="11.25" customHeight="1">
      <c r="A15" s="58">
        <v>5</v>
      </c>
      <c r="B15" s="54" t="s">
        <v>315</v>
      </c>
      <c r="C15" s="133">
        <v>250250</v>
      </c>
      <c r="D15" s="132" t="s">
        <v>537</v>
      </c>
    </row>
    <row r="16" spans="1:4" ht="13.5" customHeight="1">
      <c r="A16" s="58">
        <v>6</v>
      </c>
      <c r="B16" s="54" t="s">
        <v>316</v>
      </c>
      <c r="C16" s="133">
        <v>250251</v>
      </c>
      <c r="D16" s="132" t="s">
        <v>537</v>
      </c>
    </row>
    <row r="17" spans="1:6">
      <c r="A17" s="58">
        <v>7</v>
      </c>
      <c r="B17" s="52" t="s">
        <v>457</v>
      </c>
      <c r="C17" s="133">
        <v>453200</v>
      </c>
      <c r="D17" s="132" t="s">
        <v>537</v>
      </c>
    </row>
    <row r="18" spans="1:6">
      <c r="A18" s="58">
        <v>8</v>
      </c>
      <c r="B18" s="52" t="s">
        <v>458</v>
      </c>
      <c r="C18" s="55">
        <v>67320</v>
      </c>
    </row>
    <row r="19" spans="1:6">
      <c r="A19" s="58">
        <v>9</v>
      </c>
      <c r="B19" s="105" t="s">
        <v>177</v>
      </c>
      <c r="C19" s="133">
        <v>118465</v>
      </c>
      <c r="D19" s="132" t="s">
        <v>537</v>
      </c>
      <c r="E19">
        <v>1</v>
      </c>
    </row>
    <row r="20" spans="1:6">
      <c r="A20" s="58">
        <v>10</v>
      </c>
      <c r="B20" s="105" t="s">
        <v>177</v>
      </c>
      <c r="C20" s="102">
        <v>118465</v>
      </c>
      <c r="D20" s="132" t="s">
        <v>537</v>
      </c>
      <c r="E20">
        <v>2</v>
      </c>
    </row>
    <row r="21" spans="1:6">
      <c r="A21" s="58">
        <v>11</v>
      </c>
      <c r="B21" s="105" t="s">
        <v>177</v>
      </c>
      <c r="C21" s="102">
        <v>118465</v>
      </c>
      <c r="D21" s="132" t="s">
        <v>537</v>
      </c>
      <c r="E21">
        <v>3</v>
      </c>
    </row>
    <row r="22" spans="1:6">
      <c r="A22" s="58">
        <v>12</v>
      </c>
      <c r="B22" s="105" t="s">
        <v>177</v>
      </c>
      <c r="C22" s="102">
        <v>118465</v>
      </c>
      <c r="D22" s="132" t="s">
        <v>537</v>
      </c>
      <c r="E22">
        <v>4</v>
      </c>
    </row>
    <row r="23" spans="1:6">
      <c r="A23" s="58">
        <v>13</v>
      </c>
      <c r="B23" s="105" t="s">
        <v>177</v>
      </c>
      <c r="C23" s="102">
        <v>118465</v>
      </c>
      <c r="D23" s="132" t="s">
        <v>537</v>
      </c>
      <c r="E23">
        <v>5</v>
      </c>
    </row>
    <row r="24" spans="1:6">
      <c r="A24" s="58">
        <v>14</v>
      </c>
      <c r="B24" s="105" t="s">
        <v>177</v>
      </c>
      <c r="C24" s="102">
        <v>118465</v>
      </c>
      <c r="D24" s="132" t="s">
        <v>537</v>
      </c>
      <c r="E24">
        <v>6</v>
      </c>
    </row>
    <row r="25" spans="1:6">
      <c r="A25" s="58">
        <v>15</v>
      </c>
      <c r="B25" s="105" t="s">
        <v>177</v>
      </c>
      <c r="C25" s="102">
        <v>118465</v>
      </c>
      <c r="D25" s="132" t="s">
        <v>537</v>
      </c>
      <c r="E25">
        <v>7</v>
      </c>
    </row>
    <row r="26" spans="1:6">
      <c r="A26" s="58">
        <v>16</v>
      </c>
      <c r="B26" s="105" t="s">
        <v>177</v>
      </c>
      <c r="C26" s="102">
        <v>118465</v>
      </c>
      <c r="D26" s="132" t="s">
        <v>537</v>
      </c>
      <c r="E26">
        <v>8</v>
      </c>
    </row>
    <row r="27" spans="1:6">
      <c r="A27" s="58">
        <v>17</v>
      </c>
      <c r="B27" s="52" t="s">
        <v>177</v>
      </c>
      <c r="C27" s="53">
        <v>118465</v>
      </c>
      <c r="D27" s="132" t="s">
        <v>537</v>
      </c>
      <c r="E27">
        <v>9</v>
      </c>
    </row>
    <row r="28" spans="1:6">
      <c r="A28" s="58">
        <v>18</v>
      </c>
      <c r="B28" s="52" t="s">
        <v>177</v>
      </c>
      <c r="C28" s="53">
        <v>118465</v>
      </c>
      <c r="D28" s="132" t="s">
        <v>537</v>
      </c>
      <c r="E28">
        <v>10</v>
      </c>
      <c r="F28">
        <v>1184650</v>
      </c>
    </row>
    <row r="29" spans="1:6">
      <c r="A29" s="58">
        <v>19</v>
      </c>
      <c r="B29" s="52" t="s">
        <v>177</v>
      </c>
      <c r="C29" s="53">
        <v>159500</v>
      </c>
      <c r="D29" s="132" t="s">
        <v>537</v>
      </c>
    </row>
    <row r="30" spans="1:6">
      <c r="A30" s="58">
        <v>20</v>
      </c>
      <c r="B30" s="52" t="s">
        <v>459</v>
      </c>
      <c r="C30" s="53">
        <v>30450</v>
      </c>
      <c r="D30" s="132" t="s">
        <v>537</v>
      </c>
      <c r="E30">
        <v>1</v>
      </c>
    </row>
    <row r="31" spans="1:6">
      <c r="A31" s="58">
        <v>21</v>
      </c>
      <c r="B31" s="52" t="s">
        <v>459</v>
      </c>
      <c r="C31" s="53">
        <v>30450</v>
      </c>
      <c r="D31" s="132" t="s">
        <v>537</v>
      </c>
      <c r="E31">
        <v>2</v>
      </c>
    </row>
    <row r="32" spans="1:6">
      <c r="A32" s="58">
        <v>22</v>
      </c>
      <c r="B32" s="52" t="s">
        <v>459</v>
      </c>
      <c r="C32" s="53">
        <v>30450</v>
      </c>
      <c r="D32" s="132" t="s">
        <v>537</v>
      </c>
      <c r="E32">
        <v>3</v>
      </c>
    </row>
    <row r="33" spans="1:5">
      <c r="A33" s="58">
        <v>23</v>
      </c>
      <c r="B33" s="52" t="s">
        <v>459</v>
      </c>
      <c r="C33" s="53">
        <v>30450</v>
      </c>
      <c r="D33" s="132" t="s">
        <v>537</v>
      </c>
      <c r="E33">
        <v>4</v>
      </c>
    </row>
    <row r="34" spans="1:5">
      <c r="A34" s="58">
        <v>24</v>
      </c>
      <c r="B34" s="52" t="s">
        <v>459</v>
      </c>
      <c r="C34" s="53">
        <v>30450</v>
      </c>
      <c r="D34" s="132" t="s">
        <v>537</v>
      </c>
      <c r="E34">
        <v>5</v>
      </c>
    </row>
    <row r="35" spans="1:5">
      <c r="A35" s="58">
        <v>25</v>
      </c>
      <c r="B35" s="52" t="s">
        <v>459</v>
      </c>
      <c r="C35" s="53">
        <v>30450</v>
      </c>
      <c r="D35" s="132" t="s">
        <v>537</v>
      </c>
      <c r="E35">
        <v>6</v>
      </c>
    </row>
    <row r="36" spans="1:5">
      <c r="A36" s="58">
        <v>26</v>
      </c>
      <c r="B36" s="52" t="s">
        <v>459</v>
      </c>
      <c r="C36" s="53">
        <v>30450</v>
      </c>
      <c r="D36" s="132" t="s">
        <v>537</v>
      </c>
      <c r="E36">
        <v>7</v>
      </c>
    </row>
    <row r="37" spans="1:5">
      <c r="A37" s="58">
        <v>27</v>
      </c>
      <c r="B37" s="52" t="s">
        <v>459</v>
      </c>
      <c r="C37" s="53">
        <v>30450</v>
      </c>
      <c r="D37" s="132" t="s">
        <v>537</v>
      </c>
      <c r="E37">
        <v>8</v>
      </c>
    </row>
    <row r="38" spans="1:5">
      <c r="A38" s="58">
        <v>28</v>
      </c>
      <c r="B38" s="52" t="s">
        <v>459</v>
      </c>
      <c r="C38" s="53">
        <v>30450</v>
      </c>
      <c r="D38" s="132" t="s">
        <v>537</v>
      </c>
      <c r="E38">
        <v>9</v>
      </c>
    </row>
    <row r="39" spans="1:5">
      <c r="A39" s="58">
        <v>29</v>
      </c>
      <c r="B39" s="52" t="s">
        <v>459</v>
      </c>
      <c r="C39" s="53">
        <v>30450</v>
      </c>
      <c r="D39" s="132" t="s">
        <v>537</v>
      </c>
      <c r="E39">
        <v>10</v>
      </c>
    </row>
    <row r="40" spans="1:5">
      <c r="A40" s="58">
        <v>30</v>
      </c>
      <c r="B40" s="52" t="s">
        <v>460</v>
      </c>
      <c r="C40" s="53">
        <v>35960</v>
      </c>
      <c r="D40" s="132" t="s">
        <v>537</v>
      </c>
    </row>
    <row r="41" spans="1:5">
      <c r="A41" s="58">
        <v>31</v>
      </c>
      <c r="B41" s="52" t="s">
        <v>461</v>
      </c>
      <c r="C41" s="53">
        <v>35000</v>
      </c>
      <c r="D41" s="132" t="s">
        <v>537</v>
      </c>
    </row>
    <row r="42" spans="1:5">
      <c r="A42" s="58">
        <v>32</v>
      </c>
      <c r="B42" s="52" t="s">
        <v>461</v>
      </c>
      <c r="C42" s="53">
        <v>35000</v>
      </c>
      <c r="D42" s="132" t="s">
        <v>537</v>
      </c>
    </row>
    <row r="43" spans="1:5">
      <c r="A43" s="58">
        <v>33</v>
      </c>
      <c r="B43" s="52" t="s">
        <v>462</v>
      </c>
      <c r="C43" s="53">
        <v>620836</v>
      </c>
    </row>
    <row r="44" spans="1:5">
      <c r="A44" s="58">
        <v>34</v>
      </c>
      <c r="B44" s="52" t="s">
        <v>463</v>
      </c>
      <c r="C44" s="53">
        <v>38824.5</v>
      </c>
      <c r="D44" s="131" t="s">
        <v>536</v>
      </c>
      <c r="E44">
        <v>582367.5</v>
      </c>
    </row>
    <row r="45" spans="1:5">
      <c r="A45" s="58">
        <v>35</v>
      </c>
      <c r="B45" s="52" t="s">
        <v>463</v>
      </c>
      <c r="C45" s="53">
        <v>38824.5</v>
      </c>
      <c r="D45" s="131" t="s">
        <v>536</v>
      </c>
      <c r="E45">
        <v>2</v>
      </c>
    </row>
    <row r="46" spans="1:5">
      <c r="A46" s="58">
        <v>36</v>
      </c>
      <c r="B46" s="52" t="s">
        <v>463</v>
      </c>
      <c r="C46" s="53">
        <v>38824.5</v>
      </c>
      <c r="D46" s="131" t="s">
        <v>536</v>
      </c>
      <c r="E46">
        <v>3</v>
      </c>
    </row>
    <row r="47" spans="1:5">
      <c r="A47" s="58">
        <v>37</v>
      </c>
      <c r="B47" s="52" t="s">
        <v>463</v>
      </c>
      <c r="C47" s="53">
        <v>38824.5</v>
      </c>
      <c r="D47" s="131" t="s">
        <v>536</v>
      </c>
      <c r="E47">
        <v>4</v>
      </c>
    </row>
    <row r="48" spans="1:5">
      <c r="A48" s="58">
        <v>38</v>
      </c>
      <c r="B48" s="52" t="s">
        <v>463</v>
      </c>
      <c r="C48" s="53">
        <v>38824.5</v>
      </c>
      <c r="D48" s="131" t="s">
        <v>536</v>
      </c>
      <c r="E48">
        <v>5</v>
      </c>
    </row>
    <row r="49" spans="1:5">
      <c r="A49" s="58">
        <v>39</v>
      </c>
      <c r="B49" s="52" t="s">
        <v>463</v>
      </c>
      <c r="C49" s="53">
        <v>38824.5</v>
      </c>
      <c r="D49" s="131" t="s">
        <v>536</v>
      </c>
      <c r="E49">
        <v>6</v>
      </c>
    </row>
    <row r="50" spans="1:5">
      <c r="A50" s="58">
        <v>40</v>
      </c>
      <c r="B50" s="52" t="s">
        <v>463</v>
      </c>
      <c r="C50" s="53">
        <v>38824.5</v>
      </c>
      <c r="D50" s="131" t="s">
        <v>536</v>
      </c>
      <c r="E50">
        <v>7</v>
      </c>
    </row>
    <row r="51" spans="1:5">
      <c r="A51" s="58">
        <v>41</v>
      </c>
      <c r="B51" s="52" t="s">
        <v>463</v>
      </c>
      <c r="C51" s="53">
        <v>38824.5</v>
      </c>
      <c r="D51" s="131" t="s">
        <v>536</v>
      </c>
      <c r="E51">
        <v>8</v>
      </c>
    </row>
    <row r="52" spans="1:5">
      <c r="A52" s="58">
        <v>42</v>
      </c>
      <c r="B52" s="52" t="s">
        <v>463</v>
      </c>
      <c r="C52" s="53">
        <v>38824.5</v>
      </c>
      <c r="D52" s="131" t="s">
        <v>536</v>
      </c>
      <c r="E52">
        <v>9</v>
      </c>
    </row>
    <row r="53" spans="1:5">
      <c r="A53" s="58">
        <v>43</v>
      </c>
      <c r="B53" s="52" t="s">
        <v>463</v>
      </c>
      <c r="C53" s="53">
        <v>38824.5</v>
      </c>
      <c r="D53" s="131" t="s">
        <v>536</v>
      </c>
      <c r="E53">
        <v>10</v>
      </c>
    </row>
    <row r="54" spans="1:5">
      <c r="A54" s="58">
        <v>44</v>
      </c>
      <c r="B54" s="52" t="s">
        <v>463</v>
      </c>
      <c r="C54" s="53">
        <v>38824.5</v>
      </c>
      <c r="D54" s="131" t="s">
        <v>536</v>
      </c>
      <c r="E54">
        <v>11</v>
      </c>
    </row>
    <row r="55" spans="1:5">
      <c r="A55" s="58">
        <v>45</v>
      </c>
      <c r="B55" s="52" t="s">
        <v>463</v>
      </c>
      <c r="C55" s="53">
        <v>38824.5</v>
      </c>
      <c r="D55" s="131" t="s">
        <v>536</v>
      </c>
      <c r="E55">
        <v>12</v>
      </c>
    </row>
    <row r="56" spans="1:5">
      <c r="A56" s="58">
        <v>46</v>
      </c>
      <c r="B56" s="52" t="s">
        <v>463</v>
      </c>
      <c r="C56" s="53">
        <v>38824.5</v>
      </c>
      <c r="D56" s="131" t="s">
        <v>536</v>
      </c>
      <c r="E56">
        <v>13</v>
      </c>
    </row>
    <row r="57" spans="1:5">
      <c r="A57" s="58">
        <v>47</v>
      </c>
      <c r="B57" s="52" t="s">
        <v>463</v>
      </c>
      <c r="C57" s="53">
        <v>38824.5</v>
      </c>
      <c r="D57" s="131" t="s">
        <v>536</v>
      </c>
      <c r="E57">
        <v>14</v>
      </c>
    </row>
    <row r="58" spans="1:5">
      <c r="A58" s="58">
        <v>48</v>
      </c>
      <c r="B58" s="52" t="s">
        <v>463</v>
      </c>
      <c r="C58" s="53">
        <v>38824.5</v>
      </c>
      <c r="D58" s="131" t="s">
        <v>536</v>
      </c>
      <c r="E58">
        <v>15</v>
      </c>
    </row>
    <row r="59" spans="1:5">
      <c r="A59" s="58">
        <v>49</v>
      </c>
      <c r="B59" s="52" t="s">
        <v>464</v>
      </c>
      <c r="C59" s="53">
        <v>63831</v>
      </c>
      <c r="D59" s="132" t="s">
        <v>537</v>
      </c>
    </row>
    <row r="60" spans="1:5">
      <c r="A60" s="58">
        <v>50</v>
      </c>
      <c r="B60" s="52" t="s">
        <v>464</v>
      </c>
      <c r="C60" s="53">
        <v>63831</v>
      </c>
      <c r="D60" s="132" t="s">
        <v>537</v>
      </c>
    </row>
    <row r="61" spans="1:5" ht="18.75">
      <c r="A61" s="52"/>
      <c r="B61" s="56" t="s">
        <v>465</v>
      </c>
      <c r="C61" s="57">
        <f>SUM(C11:C60)</f>
        <v>4647337.5</v>
      </c>
    </row>
    <row r="64" spans="1:5">
      <c r="A64" s="1"/>
      <c r="B64" s="1" t="s">
        <v>177</v>
      </c>
      <c r="C64" s="11">
        <v>12</v>
      </c>
      <c r="D64" s="11">
        <f>F28+C29+C14</f>
        <v>1508950</v>
      </c>
    </row>
    <row r="65" spans="1:6">
      <c r="A65" s="1"/>
      <c r="B65" s="1" t="s">
        <v>459</v>
      </c>
      <c r="C65" s="11">
        <v>12</v>
      </c>
      <c r="D65" s="11">
        <v>304500</v>
      </c>
    </row>
    <row r="66" spans="1:6">
      <c r="A66" s="1"/>
      <c r="B66" s="1" t="s">
        <v>460</v>
      </c>
      <c r="C66" s="11">
        <v>1</v>
      </c>
      <c r="D66" s="11">
        <v>35960</v>
      </c>
    </row>
    <row r="67" spans="1:6">
      <c r="A67" s="1"/>
      <c r="B67" s="69" t="s">
        <v>485</v>
      </c>
      <c r="C67" s="11">
        <v>2</v>
      </c>
      <c r="D67" s="11">
        <v>500500</v>
      </c>
    </row>
    <row r="68" spans="1:6">
      <c r="A68" s="1"/>
      <c r="B68" s="1" t="s">
        <v>463</v>
      </c>
      <c r="C68" s="11">
        <v>15</v>
      </c>
      <c r="D68" s="11">
        <v>582367.5</v>
      </c>
    </row>
    <row r="69" spans="1:6">
      <c r="A69" s="1"/>
      <c r="B69" s="1" t="s">
        <v>461</v>
      </c>
      <c r="C69" s="11">
        <v>2</v>
      </c>
      <c r="D69" s="11">
        <v>70000</v>
      </c>
    </row>
    <row r="70" spans="1:6">
      <c r="A70" s="1"/>
      <c r="B70" s="1" t="s">
        <v>464</v>
      </c>
      <c r="C70" s="11">
        <v>2</v>
      </c>
      <c r="D70" s="11">
        <v>127662.5</v>
      </c>
    </row>
    <row r="71" spans="1:6">
      <c r="A71" s="1"/>
      <c r="B71" s="52" t="s">
        <v>462</v>
      </c>
      <c r="C71" s="73">
        <v>1078</v>
      </c>
      <c r="D71" s="53">
        <v>620836.5</v>
      </c>
    </row>
    <row r="72" spans="1:6">
      <c r="B72" s="52" t="s">
        <v>454</v>
      </c>
      <c r="C72" s="73">
        <v>1</v>
      </c>
      <c r="D72" s="53">
        <v>75141</v>
      </c>
    </row>
    <row r="73" spans="1:6">
      <c r="B73" s="52" t="s">
        <v>455</v>
      </c>
      <c r="C73" s="73">
        <v>1</v>
      </c>
      <c r="D73" s="53">
        <v>89700</v>
      </c>
    </row>
    <row r="74" spans="1:6">
      <c r="B74" s="52" t="s">
        <v>457</v>
      </c>
      <c r="C74" s="73">
        <v>1</v>
      </c>
      <c r="D74" s="53">
        <v>453200</v>
      </c>
    </row>
    <row r="75" spans="1:6">
      <c r="B75" s="52" t="s">
        <v>458</v>
      </c>
      <c r="C75" s="73">
        <v>1</v>
      </c>
      <c r="D75" s="53">
        <v>67320</v>
      </c>
    </row>
    <row r="76" spans="1:6">
      <c r="B76" s="52" t="s">
        <v>453</v>
      </c>
      <c r="C76" s="73">
        <v>1</v>
      </c>
      <c r="D76" s="53">
        <v>211200</v>
      </c>
    </row>
    <row r="77" spans="1:6">
      <c r="D77">
        <f>SUM(D64:D76)</f>
        <v>4647337.5</v>
      </c>
      <c r="F77" s="6">
        <f>C61-D77</f>
        <v>0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0"/>
  <sheetViews>
    <sheetView zoomScale="140" zoomScaleNormal="140" workbookViewId="0">
      <pane ySplit="2" topLeftCell="A3" activePane="bottomLeft" state="frozenSplit"/>
      <selection pane="bottomLeft" sqref="A1:E74"/>
    </sheetView>
  </sheetViews>
  <sheetFormatPr defaultRowHeight="15"/>
  <cols>
    <col min="1" max="1" width="4.7109375" customWidth="1"/>
    <col min="2" max="2" width="40.7109375" customWidth="1"/>
    <col min="3" max="3" width="11.85546875" bestFit="1" customWidth="1"/>
    <col min="4" max="4" width="11.85546875" customWidth="1"/>
    <col min="5" max="5" width="19.7109375" customWidth="1"/>
    <col min="6" max="6" width="6" style="14" customWidth="1"/>
    <col min="7" max="7" width="11.140625" customWidth="1"/>
  </cols>
  <sheetData>
    <row r="1" spans="1:9" ht="51.75" customHeight="1">
      <c r="A1" s="229" t="s">
        <v>466</v>
      </c>
      <c r="B1" s="229"/>
      <c r="C1" s="229"/>
      <c r="D1" s="229"/>
      <c r="E1" s="229"/>
      <c r="F1" s="48"/>
    </row>
    <row r="2" spans="1:9">
      <c r="A2" s="1"/>
      <c r="B2" s="1" t="s">
        <v>426</v>
      </c>
      <c r="C2" s="1" t="s">
        <v>1</v>
      </c>
      <c r="D2" s="3" t="s">
        <v>545</v>
      </c>
      <c r="E2" s="1"/>
    </row>
    <row r="3" spans="1:9">
      <c r="A3" s="2">
        <v>1</v>
      </c>
      <c r="B3" s="2" t="s">
        <v>427</v>
      </c>
      <c r="C3" s="3">
        <v>112150</v>
      </c>
      <c r="D3" s="3" t="s">
        <v>545</v>
      </c>
      <c r="E3" s="1"/>
      <c r="F3" s="14">
        <v>1</v>
      </c>
    </row>
    <row r="4" spans="1:9">
      <c r="A4" s="2">
        <v>2</v>
      </c>
      <c r="B4" s="2" t="s">
        <v>427</v>
      </c>
      <c r="C4" s="3">
        <v>112150</v>
      </c>
      <c r="D4" s="3" t="s">
        <v>545</v>
      </c>
      <c r="E4" s="1"/>
      <c r="F4" s="14">
        <v>2</v>
      </c>
    </row>
    <row r="5" spans="1:9">
      <c r="A5" s="2">
        <v>3</v>
      </c>
      <c r="B5" s="2" t="s">
        <v>428</v>
      </c>
      <c r="C5" s="3">
        <v>59550</v>
      </c>
      <c r="D5" s="3" t="s">
        <v>545</v>
      </c>
      <c r="E5" s="1"/>
    </row>
    <row r="6" spans="1:9">
      <c r="A6" s="2">
        <v>4</v>
      </c>
      <c r="B6" s="2" t="s">
        <v>428</v>
      </c>
      <c r="C6" s="3">
        <v>59550</v>
      </c>
      <c r="D6" s="3" t="s">
        <v>545</v>
      </c>
      <c r="E6" s="1"/>
    </row>
    <row r="7" spans="1:9">
      <c r="A7" s="2">
        <v>5</v>
      </c>
      <c r="B7" s="2" t="s">
        <v>429</v>
      </c>
      <c r="C7" s="3">
        <v>25000</v>
      </c>
      <c r="D7" s="3" t="s">
        <v>545</v>
      </c>
      <c r="E7" s="1"/>
    </row>
    <row r="8" spans="1:9">
      <c r="A8" s="2">
        <v>6</v>
      </c>
      <c r="B8" s="2" t="s">
        <v>430</v>
      </c>
      <c r="C8" s="3">
        <v>25000</v>
      </c>
      <c r="D8" s="3" t="s">
        <v>545</v>
      </c>
      <c r="E8" s="1"/>
    </row>
    <row r="9" spans="1:9">
      <c r="A9" s="2">
        <v>7</v>
      </c>
      <c r="B9" s="2" t="s">
        <v>431</v>
      </c>
      <c r="C9" s="3">
        <v>25000</v>
      </c>
      <c r="D9" s="3" t="s">
        <v>545</v>
      </c>
      <c r="E9" s="1"/>
    </row>
    <row r="10" spans="1:9">
      <c r="A10" s="2">
        <v>8</v>
      </c>
      <c r="B10" s="2" t="s">
        <v>432</v>
      </c>
      <c r="C10" s="3">
        <v>25000</v>
      </c>
      <c r="D10" s="3" t="s">
        <v>545</v>
      </c>
      <c r="E10" s="1"/>
    </row>
    <row r="11" spans="1:9">
      <c r="A11" s="2">
        <v>9</v>
      </c>
      <c r="B11" s="2" t="s">
        <v>433</v>
      </c>
      <c r="C11" s="3">
        <v>100000</v>
      </c>
      <c r="D11" s="134" t="s">
        <v>538</v>
      </c>
      <c r="E11" s="2" t="s">
        <v>544</v>
      </c>
      <c r="F11" s="14">
        <v>1</v>
      </c>
      <c r="G11" s="51" t="s">
        <v>452</v>
      </c>
      <c r="I11" s="134"/>
    </row>
    <row r="12" spans="1:9">
      <c r="A12" s="2">
        <v>10</v>
      </c>
      <c r="B12" s="2" t="s">
        <v>433</v>
      </c>
      <c r="C12" s="3">
        <v>100000</v>
      </c>
      <c r="D12" s="134" t="s">
        <v>539</v>
      </c>
      <c r="E12" s="2" t="s">
        <v>544</v>
      </c>
      <c r="F12" s="14">
        <v>2</v>
      </c>
      <c r="G12" s="51" t="s">
        <v>452</v>
      </c>
      <c r="I12" s="134"/>
    </row>
    <row r="13" spans="1:9">
      <c r="A13" s="2">
        <v>11</v>
      </c>
      <c r="B13" s="2" t="s">
        <v>433</v>
      </c>
      <c r="C13" s="3">
        <v>100000</v>
      </c>
      <c r="D13" s="134" t="s">
        <v>540</v>
      </c>
      <c r="E13" s="2" t="s">
        <v>544</v>
      </c>
      <c r="F13" s="14">
        <v>3</v>
      </c>
      <c r="G13" s="51" t="s">
        <v>452</v>
      </c>
      <c r="I13" s="134"/>
    </row>
    <row r="14" spans="1:9">
      <c r="A14" s="2">
        <v>12</v>
      </c>
      <c r="B14" s="2" t="s">
        <v>433</v>
      </c>
      <c r="C14" s="3">
        <v>100000</v>
      </c>
      <c r="D14" s="134" t="s">
        <v>541</v>
      </c>
      <c r="E14" s="2" t="s">
        <v>544</v>
      </c>
      <c r="F14" s="14">
        <v>4</v>
      </c>
      <c r="G14" s="51" t="s">
        <v>452</v>
      </c>
      <c r="I14" s="134"/>
    </row>
    <row r="15" spans="1:9">
      <c r="A15" s="2">
        <v>13</v>
      </c>
      <c r="B15" s="2" t="s">
        <v>433</v>
      </c>
      <c r="C15" s="3">
        <v>100000</v>
      </c>
      <c r="D15" s="134" t="s">
        <v>542</v>
      </c>
      <c r="E15" s="2" t="s">
        <v>544</v>
      </c>
      <c r="F15" s="14">
        <v>5</v>
      </c>
      <c r="G15" s="51" t="s">
        <v>452</v>
      </c>
      <c r="I15" s="134"/>
    </row>
    <row r="16" spans="1:9">
      <c r="A16" s="2">
        <v>14</v>
      </c>
      <c r="B16" s="2" t="s">
        <v>433</v>
      </c>
      <c r="C16" s="3">
        <v>100000</v>
      </c>
      <c r="D16" s="134" t="s">
        <v>543</v>
      </c>
      <c r="E16" s="2" t="s">
        <v>544</v>
      </c>
      <c r="F16" s="14">
        <v>6</v>
      </c>
      <c r="G16" s="51" t="s">
        <v>452</v>
      </c>
    </row>
    <row r="17" spans="1:7">
      <c r="A17" s="2">
        <v>15</v>
      </c>
      <c r="B17" s="2" t="s">
        <v>433</v>
      </c>
      <c r="C17" s="135">
        <v>100000</v>
      </c>
      <c r="D17" s="3" t="s">
        <v>545</v>
      </c>
      <c r="E17" s="2" t="s">
        <v>544</v>
      </c>
      <c r="G17" s="51" t="s">
        <v>452</v>
      </c>
    </row>
    <row r="18" spans="1:7">
      <c r="A18" s="2">
        <v>16</v>
      </c>
      <c r="B18" s="2" t="s">
        <v>433</v>
      </c>
      <c r="C18" s="135">
        <v>100000</v>
      </c>
      <c r="D18" s="3" t="s">
        <v>545</v>
      </c>
      <c r="E18" s="2" t="s">
        <v>544</v>
      </c>
      <c r="G18" s="51" t="s">
        <v>452</v>
      </c>
    </row>
    <row r="19" spans="1:7">
      <c r="A19" s="2">
        <v>17</v>
      </c>
      <c r="B19" s="2" t="s">
        <v>433</v>
      </c>
      <c r="C19" s="135">
        <v>100000</v>
      </c>
      <c r="D19" s="3" t="s">
        <v>545</v>
      </c>
      <c r="E19" s="2" t="s">
        <v>544</v>
      </c>
      <c r="G19" s="51" t="s">
        <v>452</v>
      </c>
    </row>
    <row r="20" spans="1:7">
      <c r="A20" s="2">
        <v>18</v>
      </c>
      <c r="B20" s="2" t="s">
        <v>433</v>
      </c>
      <c r="C20" s="135">
        <v>100000</v>
      </c>
      <c r="D20" s="3" t="s">
        <v>545</v>
      </c>
      <c r="E20" s="2" t="s">
        <v>544</v>
      </c>
      <c r="G20" s="51" t="s">
        <v>452</v>
      </c>
    </row>
    <row r="21" spans="1:7">
      <c r="A21" s="2">
        <v>19</v>
      </c>
      <c r="B21" s="2" t="s">
        <v>434</v>
      </c>
      <c r="C21" s="3">
        <v>55000</v>
      </c>
      <c r="D21" s="3" t="s">
        <v>545</v>
      </c>
      <c r="E21" s="2" t="s">
        <v>533</v>
      </c>
      <c r="F21" s="68">
        <v>1</v>
      </c>
      <c r="G21" s="51" t="s">
        <v>452</v>
      </c>
    </row>
    <row r="22" spans="1:7">
      <c r="A22" s="2">
        <v>20</v>
      </c>
      <c r="B22" s="2" t="s">
        <v>434</v>
      </c>
      <c r="C22" s="3">
        <v>55000</v>
      </c>
      <c r="D22" s="3" t="s">
        <v>545</v>
      </c>
      <c r="E22" s="2" t="s">
        <v>533</v>
      </c>
      <c r="F22" s="68">
        <v>2</v>
      </c>
      <c r="G22" s="51" t="s">
        <v>452</v>
      </c>
    </row>
    <row r="23" spans="1:7">
      <c r="A23" s="2">
        <v>21</v>
      </c>
      <c r="B23" s="2" t="s">
        <v>434</v>
      </c>
      <c r="C23" s="3">
        <v>55000</v>
      </c>
      <c r="D23" s="3" t="s">
        <v>545</v>
      </c>
      <c r="E23" s="2" t="s">
        <v>533</v>
      </c>
      <c r="F23" s="68">
        <v>3</v>
      </c>
      <c r="G23" s="51" t="s">
        <v>452</v>
      </c>
    </row>
    <row r="24" spans="1:7">
      <c r="A24" s="2">
        <v>22</v>
      </c>
      <c r="B24" s="2" t="s">
        <v>434</v>
      </c>
      <c r="C24" s="3">
        <v>55000</v>
      </c>
      <c r="D24" s="3" t="s">
        <v>545</v>
      </c>
      <c r="E24" s="2" t="s">
        <v>533</v>
      </c>
      <c r="F24" s="68">
        <v>4</v>
      </c>
      <c r="G24" s="51" t="s">
        <v>452</v>
      </c>
    </row>
    <row r="25" spans="1:7">
      <c r="A25" s="2">
        <v>23</v>
      </c>
      <c r="B25" s="2" t="s">
        <v>434</v>
      </c>
      <c r="C25" s="3">
        <v>55000</v>
      </c>
      <c r="D25" s="3" t="s">
        <v>545</v>
      </c>
      <c r="E25" s="2" t="s">
        <v>533</v>
      </c>
      <c r="F25" s="68">
        <v>5</v>
      </c>
      <c r="G25" s="51" t="s">
        <v>452</v>
      </c>
    </row>
    <row r="26" spans="1:7">
      <c r="A26" s="2">
        <v>24</v>
      </c>
      <c r="B26" s="2" t="s">
        <v>434</v>
      </c>
      <c r="C26" s="3">
        <v>55000</v>
      </c>
      <c r="D26" s="3" t="s">
        <v>545</v>
      </c>
      <c r="E26" s="2" t="s">
        <v>533</v>
      </c>
      <c r="F26" s="68">
        <v>6</v>
      </c>
      <c r="G26" s="51" t="s">
        <v>452</v>
      </c>
    </row>
    <row r="27" spans="1:7">
      <c r="A27" s="2">
        <v>25</v>
      </c>
      <c r="B27" s="2" t="s">
        <v>434</v>
      </c>
      <c r="C27" s="3">
        <v>55000</v>
      </c>
      <c r="D27" s="3" t="s">
        <v>545</v>
      </c>
      <c r="E27" s="2" t="s">
        <v>533</v>
      </c>
      <c r="F27" s="68">
        <v>7</v>
      </c>
      <c r="G27" s="51" t="s">
        <v>452</v>
      </c>
    </row>
    <row r="28" spans="1:7">
      <c r="A28" s="2">
        <v>26</v>
      </c>
      <c r="B28" s="2" t="s">
        <v>434</v>
      </c>
      <c r="C28" s="3">
        <v>55000</v>
      </c>
      <c r="D28" s="3" t="s">
        <v>545</v>
      </c>
      <c r="E28" s="2" t="s">
        <v>533</v>
      </c>
      <c r="F28" s="68">
        <v>8</v>
      </c>
      <c r="G28" s="51" t="s">
        <v>452</v>
      </c>
    </row>
    <row r="29" spans="1:7">
      <c r="A29" s="2">
        <v>27</v>
      </c>
      <c r="B29" s="2" t="s">
        <v>434</v>
      </c>
      <c r="C29" s="3">
        <v>55000</v>
      </c>
      <c r="D29" s="3" t="s">
        <v>545</v>
      </c>
      <c r="E29" s="2" t="s">
        <v>533</v>
      </c>
      <c r="F29" s="68">
        <v>9</v>
      </c>
      <c r="G29" s="51" t="s">
        <v>452</v>
      </c>
    </row>
    <row r="30" spans="1:7">
      <c r="A30" s="2">
        <v>28</v>
      </c>
      <c r="B30" s="2" t="s">
        <v>435</v>
      </c>
      <c r="C30" s="3">
        <v>75000</v>
      </c>
      <c r="D30" s="3" t="s">
        <v>545</v>
      </c>
      <c r="E30" s="2" t="s">
        <v>533</v>
      </c>
      <c r="F30" s="68"/>
      <c r="G30" s="51" t="s">
        <v>452</v>
      </c>
    </row>
    <row r="31" spans="1:7">
      <c r="A31" s="2">
        <v>29</v>
      </c>
      <c r="B31" s="2" t="s">
        <v>436</v>
      </c>
      <c r="C31" s="3">
        <v>27000</v>
      </c>
      <c r="D31" s="3" t="s">
        <v>545</v>
      </c>
      <c r="E31" s="2" t="s">
        <v>533</v>
      </c>
      <c r="F31" s="68"/>
      <c r="G31" s="51" t="s">
        <v>452</v>
      </c>
    </row>
    <row r="32" spans="1:7">
      <c r="A32" s="2">
        <v>30</v>
      </c>
      <c r="B32" s="2" t="s">
        <v>436</v>
      </c>
      <c r="C32" s="3">
        <v>27000</v>
      </c>
      <c r="D32" s="3" t="s">
        <v>545</v>
      </c>
      <c r="E32" s="2" t="s">
        <v>533</v>
      </c>
      <c r="F32" s="68"/>
      <c r="G32" s="51" t="s">
        <v>452</v>
      </c>
    </row>
    <row r="33" spans="1:7">
      <c r="A33" s="2">
        <v>31</v>
      </c>
      <c r="B33" s="2" t="s">
        <v>436</v>
      </c>
      <c r="C33" s="3">
        <v>27000</v>
      </c>
      <c r="D33" s="3" t="s">
        <v>545</v>
      </c>
      <c r="E33" s="2" t="s">
        <v>533</v>
      </c>
      <c r="F33" s="68"/>
      <c r="G33" s="51" t="s">
        <v>452</v>
      </c>
    </row>
    <row r="34" spans="1:7">
      <c r="A34" s="2">
        <v>32</v>
      </c>
      <c r="B34" s="2" t="s">
        <v>436</v>
      </c>
      <c r="C34" s="3">
        <v>27000</v>
      </c>
      <c r="D34" s="3" t="s">
        <v>545</v>
      </c>
      <c r="E34" s="2" t="s">
        <v>533</v>
      </c>
      <c r="F34" s="68"/>
      <c r="G34" s="51" t="s">
        <v>452</v>
      </c>
    </row>
    <row r="35" spans="1:7">
      <c r="A35" s="2">
        <v>33</v>
      </c>
      <c r="B35" s="2" t="s">
        <v>436</v>
      </c>
      <c r="C35" s="3">
        <v>27000</v>
      </c>
      <c r="D35" s="3" t="s">
        <v>545</v>
      </c>
      <c r="E35" s="2" t="s">
        <v>533</v>
      </c>
      <c r="F35" s="68"/>
      <c r="G35" s="51" t="s">
        <v>452</v>
      </c>
    </row>
    <row r="36" spans="1:7">
      <c r="A36" s="2">
        <v>34</v>
      </c>
      <c r="B36" s="2" t="s">
        <v>436</v>
      </c>
      <c r="C36" s="3">
        <v>27000</v>
      </c>
      <c r="D36" s="3" t="s">
        <v>545</v>
      </c>
      <c r="E36" s="2" t="s">
        <v>533</v>
      </c>
      <c r="F36" s="68"/>
      <c r="G36" s="51" t="s">
        <v>452</v>
      </c>
    </row>
    <row r="37" spans="1:7">
      <c r="A37" s="2">
        <v>35</v>
      </c>
      <c r="B37" s="2" t="s">
        <v>436</v>
      </c>
      <c r="C37" s="3">
        <v>27000</v>
      </c>
      <c r="D37" s="3" t="s">
        <v>545</v>
      </c>
      <c r="E37" s="2" t="s">
        <v>533</v>
      </c>
      <c r="F37" s="68"/>
      <c r="G37" s="51" t="s">
        <v>452</v>
      </c>
    </row>
    <row r="38" spans="1:7">
      <c r="A38" s="2">
        <v>36</v>
      </c>
      <c r="B38" s="2" t="s">
        <v>436</v>
      </c>
      <c r="C38" s="3">
        <v>27000</v>
      </c>
      <c r="D38" s="3" t="s">
        <v>545</v>
      </c>
      <c r="E38" s="2" t="s">
        <v>533</v>
      </c>
      <c r="F38" s="68"/>
      <c r="G38" s="51" t="s">
        <v>452</v>
      </c>
    </row>
    <row r="39" spans="1:7">
      <c r="A39" s="2">
        <v>37</v>
      </c>
      <c r="B39" s="2" t="s">
        <v>436</v>
      </c>
      <c r="C39" s="3">
        <v>27000</v>
      </c>
      <c r="D39" s="3" t="s">
        <v>545</v>
      </c>
      <c r="E39" s="2" t="s">
        <v>533</v>
      </c>
      <c r="F39" s="68"/>
      <c r="G39" s="51" t="s">
        <v>452</v>
      </c>
    </row>
    <row r="40" spans="1:7">
      <c r="A40" s="2">
        <v>38</v>
      </c>
      <c r="B40" s="2" t="s">
        <v>436</v>
      </c>
      <c r="C40" s="3">
        <v>27000</v>
      </c>
      <c r="D40" s="3" t="s">
        <v>545</v>
      </c>
      <c r="E40" s="2" t="s">
        <v>533</v>
      </c>
      <c r="F40" s="68"/>
      <c r="G40" s="51" t="s">
        <v>452</v>
      </c>
    </row>
    <row r="41" spans="1:7">
      <c r="A41" s="2">
        <v>39</v>
      </c>
      <c r="B41" s="2" t="s">
        <v>437</v>
      </c>
      <c r="C41" s="3">
        <v>943575</v>
      </c>
      <c r="D41" s="3"/>
      <c r="E41" s="2" t="s">
        <v>533</v>
      </c>
      <c r="F41" s="68"/>
      <c r="G41" s="51" t="s">
        <v>452</v>
      </c>
    </row>
    <row r="42" spans="1:7">
      <c r="A42" s="2">
        <v>40</v>
      </c>
      <c r="B42" s="2" t="s">
        <v>438</v>
      </c>
      <c r="C42" s="3">
        <v>66425</v>
      </c>
      <c r="D42" s="3"/>
      <c r="E42" s="2" t="s">
        <v>533</v>
      </c>
      <c r="F42" s="68"/>
      <c r="G42" s="51" t="s">
        <v>452</v>
      </c>
    </row>
    <row r="43" spans="1:7">
      <c r="A43" s="2">
        <v>41</v>
      </c>
      <c r="B43" s="2" t="s">
        <v>439</v>
      </c>
      <c r="C43" s="3">
        <v>435930</v>
      </c>
      <c r="D43" s="3"/>
      <c r="E43" s="2" t="s">
        <v>533</v>
      </c>
      <c r="F43" s="68"/>
      <c r="G43" s="51" t="s">
        <v>452</v>
      </c>
    </row>
    <row r="44" spans="1:7">
      <c r="A44" s="2">
        <v>42</v>
      </c>
      <c r="B44" s="2" t="s">
        <v>440</v>
      </c>
      <c r="C44" s="3">
        <v>214070</v>
      </c>
      <c r="D44" s="3"/>
      <c r="E44" s="2" t="s">
        <v>533</v>
      </c>
      <c r="F44" s="68"/>
      <c r="G44" s="51" t="s">
        <v>452</v>
      </c>
    </row>
    <row r="45" spans="1:7">
      <c r="A45" s="2">
        <v>43</v>
      </c>
      <c r="B45" s="2" t="s">
        <v>441</v>
      </c>
      <c r="C45" s="3">
        <v>50000</v>
      </c>
      <c r="D45" s="3"/>
      <c r="E45" s="3" t="s">
        <v>534</v>
      </c>
      <c r="F45" s="68"/>
      <c r="G45" s="7"/>
    </row>
    <row r="46" spans="1:7">
      <c r="A46" s="2">
        <v>44</v>
      </c>
      <c r="B46" s="2" t="s">
        <v>442</v>
      </c>
      <c r="C46" s="3">
        <v>20000</v>
      </c>
      <c r="D46" s="3"/>
      <c r="E46" s="3" t="s">
        <v>534</v>
      </c>
      <c r="F46" s="68"/>
      <c r="G46" s="7"/>
    </row>
    <row r="47" spans="1:7">
      <c r="A47" s="2">
        <v>45</v>
      </c>
      <c r="B47" s="2" t="s">
        <v>443</v>
      </c>
      <c r="C47" s="3">
        <v>62740</v>
      </c>
      <c r="D47" s="3"/>
      <c r="E47" s="3" t="s">
        <v>534</v>
      </c>
      <c r="F47" s="68"/>
      <c r="G47" s="7"/>
    </row>
    <row r="48" spans="1:7">
      <c r="A48" s="2">
        <v>46</v>
      </c>
      <c r="B48" s="2" t="s">
        <v>444</v>
      </c>
      <c r="C48" s="3">
        <v>90000</v>
      </c>
      <c r="D48" s="3"/>
      <c r="E48" s="3" t="s">
        <v>534</v>
      </c>
      <c r="F48" s="68"/>
      <c r="G48" s="7"/>
    </row>
    <row r="49" spans="1:7">
      <c r="A49" s="2">
        <v>47</v>
      </c>
      <c r="B49" s="2" t="s">
        <v>445</v>
      </c>
      <c r="C49" s="3">
        <v>115000</v>
      </c>
      <c r="D49" s="3" t="s">
        <v>545</v>
      </c>
      <c r="E49" s="3" t="s">
        <v>534</v>
      </c>
      <c r="F49" s="68">
        <v>13</v>
      </c>
      <c r="G49" s="7"/>
    </row>
    <row r="50" spans="1:7">
      <c r="A50" s="2">
        <v>48</v>
      </c>
      <c r="B50" s="2" t="s">
        <v>446</v>
      </c>
      <c r="C50" s="3">
        <v>163000</v>
      </c>
      <c r="D50" s="3" t="s">
        <v>545</v>
      </c>
      <c r="E50" s="3" t="s">
        <v>534</v>
      </c>
      <c r="F50" s="68">
        <v>14</v>
      </c>
      <c r="G50" s="7"/>
    </row>
    <row r="51" spans="1:7">
      <c r="A51" s="2">
        <v>49</v>
      </c>
      <c r="B51" s="2" t="s">
        <v>447</v>
      </c>
      <c r="C51" s="3">
        <v>53000</v>
      </c>
      <c r="D51" s="3" t="s">
        <v>545</v>
      </c>
      <c r="E51" s="3" t="s">
        <v>534</v>
      </c>
      <c r="F51" s="68"/>
      <c r="G51" s="7"/>
    </row>
    <row r="52" spans="1:7">
      <c r="A52" s="2">
        <v>50</v>
      </c>
      <c r="B52" s="2" t="s">
        <v>447</v>
      </c>
      <c r="C52" s="3">
        <v>53000</v>
      </c>
      <c r="D52" s="3" t="s">
        <v>545</v>
      </c>
      <c r="E52" s="3" t="s">
        <v>534</v>
      </c>
      <c r="F52" s="68"/>
      <c r="G52" s="7"/>
    </row>
    <row r="53" spans="1:7">
      <c r="A53" s="2">
        <v>51</v>
      </c>
      <c r="B53" s="2" t="s">
        <v>448</v>
      </c>
      <c r="C53" s="3">
        <v>60000</v>
      </c>
      <c r="D53" s="3" t="s">
        <v>545</v>
      </c>
      <c r="E53" s="3" t="s">
        <v>534</v>
      </c>
      <c r="F53" s="68"/>
      <c r="G53" s="7"/>
    </row>
    <row r="54" spans="1:7">
      <c r="A54" s="2">
        <v>52</v>
      </c>
      <c r="B54" s="2" t="s">
        <v>448</v>
      </c>
      <c r="C54" s="3">
        <v>60000</v>
      </c>
      <c r="D54" s="3"/>
      <c r="E54" s="3" t="s">
        <v>534</v>
      </c>
      <c r="F54" s="68"/>
      <c r="G54" s="7"/>
    </row>
    <row r="55" spans="1:7">
      <c r="A55" s="2">
        <v>53</v>
      </c>
      <c r="B55" s="2" t="s">
        <v>449</v>
      </c>
      <c r="C55" s="3">
        <v>1400000</v>
      </c>
      <c r="D55" s="3"/>
      <c r="E55" s="3" t="s">
        <v>533</v>
      </c>
      <c r="F55" s="68"/>
      <c r="G55" s="51" t="s">
        <v>452</v>
      </c>
    </row>
    <row r="56" spans="1:7">
      <c r="A56" s="2">
        <v>54</v>
      </c>
      <c r="B56" s="2" t="s">
        <v>450</v>
      </c>
      <c r="C56" s="3">
        <v>1700000</v>
      </c>
      <c r="D56" s="3"/>
      <c r="E56" s="3" t="s">
        <v>533</v>
      </c>
      <c r="F56" s="68"/>
      <c r="G56" s="51" t="s">
        <v>452</v>
      </c>
    </row>
    <row r="57" spans="1:7" ht="18.75">
      <c r="A57" s="1"/>
      <c r="B57" s="50" t="s">
        <v>451</v>
      </c>
      <c r="C57" s="74">
        <f>SUM(C3:C56)</f>
        <v>7770140</v>
      </c>
      <c r="D57" s="74"/>
      <c r="E57" s="1">
        <v>7770140</v>
      </c>
    </row>
    <row r="58" spans="1:7">
      <c r="E58">
        <f>E57-C57</f>
        <v>0</v>
      </c>
    </row>
    <row r="60" spans="1:7">
      <c r="A60" s="11"/>
      <c r="B60" s="3" t="s">
        <v>484</v>
      </c>
      <c r="C60" s="3">
        <v>14</v>
      </c>
      <c r="D60" s="3"/>
      <c r="E60" s="3">
        <v>2297400</v>
      </c>
      <c r="G60">
        <f>C3+C4+1000000+C49+C50</f>
        <v>1502300</v>
      </c>
    </row>
    <row r="61" spans="1:7">
      <c r="A61" s="11"/>
      <c r="B61" s="3" t="s">
        <v>288</v>
      </c>
      <c r="C61" s="3">
        <v>14</v>
      </c>
      <c r="D61" s="3"/>
      <c r="E61" s="3">
        <v>370000</v>
      </c>
    </row>
    <row r="62" spans="1:7">
      <c r="A62" s="11"/>
      <c r="B62" s="3" t="s">
        <v>448</v>
      </c>
      <c r="C62" s="3">
        <v>2</v>
      </c>
      <c r="D62" s="3"/>
      <c r="E62" s="3">
        <v>120000</v>
      </c>
    </row>
    <row r="63" spans="1:7">
      <c r="A63" s="11"/>
      <c r="B63" s="3" t="s">
        <v>449</v>
      </c>
      <c r="C63" s="3">
        <v>1</v>
      </c>
      <c r="D63" s="3"/>
      <c r="E63" s="3">
        <v>1400000</v>
      </c>
    </row>
    <row r="64" spans="1:7">
      <c r="A64" s="11"/>
      <c r="B64" s="3" t="s">
        <v>450</v>
      </c>
      <c r="C64" s="11">
        <v>1</v>
      </c>
      <c r="D64" s="11"/>
      <c r="E64" s="3">
        <v>1700000</v>
      </c>
    </row>
    <row r="65" spans="1:7">
      <c r="A65" s="11"/>
      <c r="B65" s="3" t="s">
        <v>497</v>
      </c>
      <c r="C65" s="11">
        <v>1</v>
      </c>
      <c r="D65" s="11"/>
      <c r="E65" s="3">
        <v>943575</v>
      </c>
      <c r="G65">
        <f>C45+C46+C47+C48</f>
        <v>222740</v>
      </c>
    </row>
    <row r="66" spans="1:7">
      <c r="A66" s="11"/>
      <c r="B66" s="3" t="s">
        <v>438</v>
      </c>
      <c r="C66" s="11">
        <v>1</v>
      </c>
      <c r="D66" s="11"/>
      <c r="E66" s="3">
        <v>66425</v>
      </c>
    </row>
    <row r="67" spans="1:7">
      <c r="A67" s="11"/>
      <c r="B67" s="3" t="s">
        <v>439</v>
      </c>
      <c r="C67" s="11">
        <v>1</v>
      </c>
      <c r="D67" s="11"/>
      <c r="E67" s="3">
        <v>435930</v>
      </c>
    </row>
    <row r="68" spans="1:7">
      <c r="A68" s="11"/>
      <c r="B68" s="3" t="s">
        <v>440</v>
      </c>
      <c r="C68" s="11">
        <v>1</v>
      </c>
      <c r="D68" s="11"/>
      <c r="E68" s="3">
        <v>214070</v>
      </c>
    </row>
    <row r="69" spans="1:7">
      <c r="A69" s="11"/>
      <c r="B69" s="72" t="s">
        <v>2</v>
      </c>
      <c r="C69" s="11">
        <v>126</v>
      </c>
      <c r="D69" s="11"/>
      <c r="E69" s="11">
        <v>222740</v>
      </c>
    </row>
    <row r="70" spans="1:7">
      <c r="A70" s="11"/>
      <c r="B70" s="11" t="s">
        <v>498</v>
      </c>
      <c r="C70" s="11">
        <f>SUM(C60:C69)</f>
        <v>162</v>
      </c>
      <c r="D70" s="11"/>
      <c r="E70" s="74">
        <f>SUM(E60:E69)</f>
        <v>7770140</v>
      </c>
    </row>
  </sheetData>
  <mergeCells count="1">
    <mergeCell ref="A1:E1"/>
  </mergeCells>
  <pageMargins left="0.31496062992125984" right="0.19685039370078741" top="0.15748031496062992" bottom="0.15748031496062992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25"/>
  <sheetViews>
    <sheetView zoomScale="160" zoomScaleNormal="160" workbookViewId="0">
      <pane ySplit="2" topLeftCell="A123" activePane="bottomLeft" state="frozenSplit"/>
      <selection pane="bottomLeft" sqref="A1:D127"/>
    </sheetView>
  </sheetViews>
  <sheetFormatPr defaultRowHeight="15"/>
  <cols>
    <col min="1" max="1" width="6.140625" customWidth="1"/>
    <col min="2" max="2" width="56.85546875" style="14" customWidth="1"/>
    <col min="3" max="3" width="11.7109375" style="14" customWidth="1"/>
    <col min="4" max="4" width="18.5703125" customWidth="1"/>
    <col min="5" max="5" width="9.7109375" bestFit="1" customWidth="1"/>
    <col min="6" max="6" width="12.140625" bestFit="1" customWidth="1"/>
  </cols>
  <sheetData>
    <row r="1" spans="1:7" ht="47.25" customHeight="1">
      <c r="A1" s="230" t="s">
        <v>546</v>
      </c>
      <c r="B1" s="230"/>
      <c r="C1" s="230"/>
      <c r="D1" s="230"/>
      <c r="E1" s="82">
        <f>F125</f>
        <v>0</v>
      </c>
      <c r="F1" s="13"/>
      <c r="G1" s="13"/>
    </row>
    <row r="2" spans="1:7">
      <c r="A2" s="2" t="s">
        <v>425</v>
      </c>
      <c r="B2" s="11" t="s">
        <v>426</v>
      </c>
      <c r="C2" s="11" t="s">
        <v>1</v>
      </c>
    </row>
    <row r="3" spans="1:7" ht="23.25">
      <c r="A3" s="32" t="s">
        <v>292</v>
      </c>
      <c r="B3" s="33" t="s">
        <v>293</v>
      </c>
      <c r="C3" s="70">
        <v>30946680</v>
      </c>
      <c r="D3" s="34" t="s">
        <v>296</v>
      </c>
    </row>
    <row r="4" spans="1:7" ht="23.25">
      <c r="A4" s="32" t="s">
        <v>294</v>
      </c>
      <c r="B4" s="33" t="s">
        <v>295</v>
      </c>
      <c r="C4" s="70">
        <v>28335960</v>
      </c>
      <c r="D4" s="34" t="s">
        <v>296</v>
      </c>
    </row>
    <row r="5" spans="1:7">
      <c r="A5" s="32"/>
      <c r="B5" s="46" t="s">
        <v>413</v>
      </c>
      <c r="C5" s="71">
        <v>591026</v>
      </c>
      <c r="D5" s="34"/>
    </row>
    <row r="6" spans="1:7" ht="21.75" customHeight="1">
      <c r="A6" s="35"/>
      <c r="B6" s="86" t="s">
        <v>297</v>
      </c>
      <c r="C6" s="87">
        <v>73000</v>
      </c>
      <c r="D6" s="36" t="s">
        <v>298</v>
      </c>
    </row>
    <row r="7" spans="1:7" ht="23.25">
      <c r="A7" s="35"/>
      <c r="B7" s="86" t="s">
        <v>299</v>
      </c>
      <c r="C7" s="87">
        <v>3640800</v>
      </c>
      <c r="D7" s="37" t="s">
        <v>300</v>
      </c>
    </row>
    <row r="8" spans="1:7" ht="24">
      <c r="A8" s="41" t="s">
        <v>302</v>
      </c>
      <c r="B8" s="86" t="s">
        <v>223</v>
      </c>
      <c r="C8" s="87">
        <v>262400</v>
      </c>
      <c r="D8" s="36" t="s">
        <v>301</v>
      </c>
    </row>
    <row r="9" spans="1:7" ht="23.25">
      <c r="A9" s="35"/>
      <c r="B9" s="118" t="s">
        <v>303</v>
      </c>
      <c r="C9" s="127">
        <v>115000</v>
      </c>
      <c r="D9" s="36" t="s">
        <v>304</v>
      </c>
    </row>
    <row r="10" spans="1:7" ht="23.25">
      <c r="A10" s="35"/>
      <c r="B10" s="86" t="s">
        <v>305</v>
      </c>
      <c r="C10" s="87">
        <v>63000</v>
      </c>
      <c r="D10" s="36" t="s">
        <v>304</v>
      </c>
    </row>
    <row r="11" spans="1:7" ht="23.25">
      <c r="A11" s="35"/>
      <c r="B11" s="86" t="s">
        <v>306</v>
      </c>
      <c r="C11" s="87">
        <v>21000</v>
      </c>
      <c r="D11" s="36" t="s">
        <v>304</v>
      </c>
    </row>
    <row r="12" spans="1:7" ht="23.25">
      <c r="A12" s="35"/>
      <c r="B12" s="86" t="s">
        <v>307</v>
      </c>
      <c r="C12" s="87">
        <v>21000</v>
      </c>
      <c r="D12" s="36" t="s">
        <v>304</v>
      </c>
    </row>
    <row r="13" spans="1:7" ht="28.5">
      <c r="A13" s="42" t="s">
        <v>308</v>
      </c>
      <c r="B13" s="119" t="s">
        <v>309</v>
      </c>
      <c r="C13" s="128">
        <v>502740</v>
      </c>
      <c r="D13" s="39" t="s">
        <v>314</v>
      </c>
    </row>
    <row r="14" spans="1:7" ht="28.5">
      <c r="A14" s="42" t="s">
        <v>310</v>
      </c>
      <c r="B14" s="119" t="s">
        <v>311</v>
      </c>
      <c r="C14" s="128">
        <v>158460</v>
      </c>
      <c r="D14" s="39" t="s">
        <v>314</v>
      </c>
    </row>
    <row r="15" spans="1:7" ht="28.5">
      <c r="A15" s="42" t="s">
        <v>312</v>
      </c>
      <c r="B15" s="120" t="s">
        <v>313</v>
      </c>
      <c r="C15" s="128">
        <v>119700</v>
      </c>
      <c r="D15" s="39" t="s">
        <v>314</v>
      </c>
    </row>
    <row r="16" spans="1:7" ht="22.5">
      <c r="A16" s="43" t="s">
        <v>318</v>
      </c>
      <c r="B16" s="121" t="s">
        <v>319</v>
      </c>
      <c r="C16" s="128">
        <v>106185</v>
      </c>
      <c r="D16" s="39" t="s">
        <v>334</v>
      </c>
      <c r="E16">
        <v>1</v>
      </c>
    </row>
    <row r="17" spans="1:5" ht="22.5">
      <c r="A17" s="43" t="s">
        <v>320</v>
      </c>
      <c r="B17" s="121" t="s">
        <v>319</v>
      </c>
      <c r="C17" s="128">
        <v>106185</v>
      </c>
      <c r="D17" s="39" t="s">
        <v>334</v>
      </c>
      <c r="E17">
        <v>2</v>
      </c>
    </row>
    <row r="18" spans="1:5" ht="22.5">
      <c r="A18" s="43" t="s">
        <v>321</v>
      </c>
      <c r="B18" s="121" t="s">
        <v>319</v>
      </c>
      <c r="C18" s="128">
        <v>106185</v>
      </c>
      <c r="D18" s="39" t="s">
        <v>334</v>
      </c>
      <c r="E18">
        <v>3</v>
      </c>
    </row>
    <row r="19" spans="1:5" ht="22.5">
      <c r="A19" s="43" t="s">
        <v>322</v>
      </c>
      <c r="B19" s="121" t="s">
        <v>319</v>
      </c>
      <c r="C19" s="128">
        <v>106185</v>
      </c>
      <c r="D19" s="39" t="s">
        <v>334</v>
      </c>
      <c r="E19">
        <v>4</v>
      </c>
    </row>
    <row r="20" spans="1:5" ht="22.5">
      <c r="A20" s="43" t="s">
        <v>323</v>
      </c>
      <c r="B20" s="121" t="s">
        <v>319</v>
      </c>
      <c r="C20" s="128">
        <v>106185</v>
      </c>
      <c r="D20" s="39" t="s">
        <v>334</v>
      </c>
      <c r="E20">
        <v>5</v>
      </c>
    </row>
    <row r="21" spans="1:5" ht="22.5">
      <c r="A21" s="43" t="s">
        <v>324</v>
      </c>
      <c r="B21" s="121" t="s">
        <v>319</v>
      </c>
      <c r="C21" s="128">
        <v>106185</v>
      </c>
      <c r="D21" s="39" t="s">
        <v>334</v>
      </c>
      <c r="E21">
        <v>6</v>
      </c>
    </row>
    <row r="22" spans="1:5" ht="22.5">
      <c r="A22" s="43" t="s">
        <v>325</v>
      </c>
      <c r="B22" s="121" t="s">
        <v>319</v>
      </c>
      <c r="C22" s="128">
        <v>106185</v>
      </c>
      <c r="D22" s="39" t="s">
        <v>334</v>
      </c>
      <c r="E22">
        <v>7</v>
      </c>
    </row>
    <row r="23" spans="1:5" ht="22.5">
      <c r="A23" s="43" t="s">
        <v>326</v>
      </c>
      <c r="B23" s="121" t="s">
        <v>319</v>
      </c>
      <c r="C23" s="128">
        <v>106185</v>
      </c>
      <c r="D23" s="39" t="s">
        <v>334</v>
      </c>
      <c r="E23">
        <v>8</v>
      </c>
    </row>
    <row r="24" spans="1:5" ht="22.5">
      <c r="A24" s="43" t="s">
        <v>327</v>
      </c>
      <c r="B24" s="121" t="s">
        <v>319</v>
      </c>
      <c r="C24" s="128">
        <v>106185</v>
      </c>
      <c r="D24" s="39" t="s">
        <v>334</v>
      </c>
      <c r="E24">
        <v>9</v>
      </c>
    </row>
    <row r="25" spans="1:5" ht="22.5">
      <c r="A25" s="43" t="s">
        <v>328</v>
      </c>
      <c r="B25" s="122" t="s">
        <v>319</v>
      </c>
      <c r="C25" s="129">
        <v>106185</v>
      </c>
      <c r="D25" s="39" t="s">
        <v>334</v>
      </c>
      <c r="E25">
        <v>10</v>
      </c>
    </row>
    <row r="26" spans="1:5" ht="22.5">
      <c r="A26" s="43" t="s">
        <v>329</v>
      </c>
      <c r="B26" s="122" t="s">
        <v>319</v>
      </c>
      <c r="C26" s="129">
        <v>106185</v>
      </c>
      <c r="D26" s="39" t="s">
        <v>334</v>
      </c>
      <c r="E26">
        <v>11</v>
      </c>
    </row>
    <row r="27" spans="1:5" ht="22.5">
      <c r="A27" s="43" t="s">
        <v>330</v>
      </c>
      <c r="B27" s="122" t="s">
        <v>319</v>
      </c>
      <c r="C27" s="129">
        <v>106185</v>
      </c>
      <c r="D27" s="39" t="s">
        <v>334</v>
      </c>
      <c r="E27">
        <v>12</v>
      </c>
    </row>
    <row r="28" spans="1:5" ht="22.5">
      <c r="A28" s="43" t="s">
        <v>331</v>
      </c>
      <c r="B28" s="122" t="s">
        <v>319</v>
      </c>
      <c r="C28" s="129">
        <v>106185</v>
      </c>
      <c r="D28" s="39" t="s">
        <v>334</v>
      </c>
      <c r="E28">
        <v>13</v>
      </c>
    </row>
    <row r="29" spans="1:5" ht="22.5">
      <c r="A29" s="43" t="s">
        <v>332</v>
      </c>
      <c r="B29" s="122" t="s">
        <v>319</v>
      </c>
      <c r="C29" s="129">
        <v>106185</v>
      </c>
      <c r="D29" s="39" t="s">
        <v>334</v>
      </c>
      <c r="E29">
        <v>14</v>
      </c>
    </row>
    <row r="30" spans="1:5" ht="22.5">
      <c r="A30" s="43" t="s">
        <v>333</v>
      </c>
      <c r="B30" s="122" t="s">
        <v>319</v>
      </c>
      <c r="C30" s="129">
        <v>106185</v>
      </c>
      <c r="D30" s="39" t="s">
        <v>334</v>
      </c>
      <c r="E30">
        <v>15</v>
      </c>
    </row>
    <row r="31" spans="1:5" ht="23.25">
      <c r="A31" s="43" t="s">
        <v>335</v>
      </c>
      <c r="B31" s="33" t="s">
        <v>336</v>
      </c>
      <c r="C31" s="128">
        <v>94000</v>
      </c>
      <c r="D31" s="36" t="s">
        <v>373</v>
      </c>
      <c r="E31">
        <v>1</v>
      </c>
    </row>
    <row r="32" spans="1:5" ht="23.25">
      <c r="A32" s="43" t="s">
        <v>337</v>
      </c>
      <c r="B32" s="33" t="s">
        <v>336</v>
      </c>
      <c r="C32" s="128">
        <v>94000</v>
      </c>
      <c r="D32" s="36" t="s">
        <v>373</v>
      </c>
      <c r="E32">
        <v>2</v>
      </c>
    </row>
    <row r="33" spans="1:5" ht="23.25">
      <c r="A33" s="43" t="s">
        <v>338</v>
      </c>
      <c r="B33" s="33" t="s">
        <v>336</v>
      </c>
      <c r="C33" s="128">
        <v>94000</v>
      </c>
      <c r="D33" s="36" t="s">
        <v>373</v>
      </c>
      <c r="E33">
        <v>3</v>
      </c>
    </row>
    <row r="34" spans="1:5" ht="23.25">
      <c r="A34" s="43" t="s">
        <v>339</v>
      </c>
      <c r="B34" s="33" t="s">
        <v>336</v>
      </c>
      <c r="C34" s="128">
        <v>94000</v>
      </c>
      <c r="D34" s="36" t="s">
        <v>373</v>
      </c>
      <c r="E34">
        <v>4</v>
      </c>
    </row>
    <row r="35" spans="1:5" ht="23.25">
      <c r="A35" s="43" t="s">
        <v>340</v>
      </c>
      <c r="B35" s="33" t="s">
        <v>336</v>
      </c>
      <c r="C35" s="128">
        <v>94000</v>
      </c>
      <c r="D35" s="36" t="s">
        <v>373</v>
      </c>
      <c r="E35">
        <v>5</v>
      </c>
    </row>
    <row r="36" spans="1:5" ht="23.25">
      <c r="A36" s="43" t="s">
        <v>341</v>
      </c>
      <c r="B36" s="33" t="s">
        <v>336</v>
      </c>
      <c r="C36" s="128">
        <v>94000</v>
      </c>
      <c r="D36" s="36" t="s">
        <v>373</v>
      </c>
      <c r="E36">
        <v>6</v>
      </c>
    </row>
    <row r="37" spans="1:5" ht="23.25">
      <c r="A37" s="43" t="s">
        <v>342</v>
      </c>
      <c r="B37" s="33" t="s">
        <v>336</v>
      </c>
      <c r="C37" s="128">
        <v>94000</v>
      </c>
      <c r="D37" s="36" t="s">
        <v>373</v>
      </c>
      <c r="E37">
        <v>7</v>
      </c>
    </row>
    <row r="38" spans="1:5" ht="23.25">
      <c r="A38" s="43" t="s">
        <v>343</v>
      </c>
      <c r="B38" s="33" t="s">
        <v>336</v>
      </c>
      <c r="C38" s="128">
        <v>94000</v>
      </c>
      <c r="D38" s="36" t="s">
        <v>373</v>
      </c>
      <c r="E38">
        <v>8</v>
      </c>
    </row>
    <row r="39" spans="1:5" ht="23.25">
      <c r="A39" s="43" t="s">
        <v>344</v>
      </c>
      <c r="B39" s="33" t="s">
        <v>336</v>
      </c>
      <c r="C39" s="128">
        <v>94000</v>
      </c>
      <c r="D39" s="36" t="s">
        <v>373</v>
      </c>
      <c r="E39">
        <v>9</v>
      </c>
    </row>
    <row r="40" spans="1:5" ht="23.25">
      <c r="A40" s="43" t="s">
        <v>345</v>
      </c>
      <c r="B40" s="33" t="s">
        <v>336</v>
      </c>
      <c r="C40" s="128">
        <v>94000</v>
      </c>
      <c r="D40" s="36" t="s">
        <v>373</v>
      </c>
      <c r="E40">
        <v>10</v>
      </c>
    </row>
    <row r="41" spans="1:5" ht="23.25">
      <c r="A41" s="43" t="s">
        <v>346</v>
      </c>
      <c r="B41" s="33" t="s">
        <v>336</v>
      </c>
      <c r="C41" s="128">
        <v>94000</v>
      </c>
      <c r="D41" s="36" t="s">
        <v>373</v>
      </c>
      <c r="E41">
        <v>11</v>
      </c>
    </row>
    <row r="42" spans="1:5" ht="23.25">
      <c r="A42" s="43" t="s">
        <v>347</v>
      </c>
      <c r="B42" s="33" t="s">
        <v>336</v>
      </c>
      <c r="C42" s="128">
        <v>94000</v>
      </c>
      <c r="D42" s="36" t="s">
        <v>373</v>
      </c>
      <c r="E42">
        <v>12</v>
      </c>
    </row>
    <row r="43" spans="1:5" ht="23.25">
      <c r="A43" s="43" t="s">
        <v>348</v>
      </c>
      <c r="B43" s="33" t="s">
        <v>336</v>
      </c>
      <c r="C43" s="128">
        <v>94000</v>
      </c>
      <c r="D43" s="36" t="s">
        <v>373</v>
      </c>
      <c r="E43">
        <v>13</v>
      </c>
    </row>
    <row r="44" spans="1:5" ht="23.25">
      <c r="A44" s="43" t="s">
        <v>349</v>
      </c>
      <c r="B44" s="33" t="s">
        <v>336</v>
      </c>
      <c r="C44" s="128">
        <v>94000</v>
      </c>
      <c r="D44" s="36" t="s">
        <v>373</v>
      </c>
      <c r="E44">
        <v>14</v>
      </c>
    </row>
    <row r="45" spans="1:5" ht="23.25">
      <c r="A45" s="43" t="s">
        <v>350</v>
      </c>
      <c r="B45" s="33" t="s">
        <v>336</v>
      </c>
      <c r="C45" s="128">
        <v>94000</v>
      </c>
      <c r="D45" s="36" t="s">
        <v>373</v>
      </c>
      <c r="E45">
        <v>15</v>
      </c>
    </row>
    <row r="46" spans="1:5" ht="23.25">
      <c r="A46" s="43" t="s">
        <v>351</v>
      </c>
      <c r="B46" s="33" t="s">
        <v>336</v>
      </c>
      <c r="C46" s="128">
        <v>94000</v>
      </c>
      <c r="D46" s="36" t="s">
        <v>373</v>
      </c>
      <c r="E46">
        <v>16</v>
      </c>
    </row>
    <row r="47" spans="1:5" ht="23.25">
      <c r="A47" s="43" t="s">
        <v>352</v>
      </c>
      <c r="B47" s="33" t="s">
        <v>336</v>
      </c>
      <c r="C47" s="128">
        <v>94000</v>
      </c>
      <c r="D47" s="36" t="s">
        <v>373</v>
      </c>
      <c r="E47">
        <v>17</v>
      </c>
    </row>
    <row r="48" spans="1:5" ht="23.25">
      <c r="A48" s="43" t="s">
        <v>353</v>
      </c>
      <c r="B48" s="33" t="s">
        <v>336</v>
      </c>
      <c r="C48" s="128">
        <v>94000</v>
      </c>
      <c r="D48" s="36" t="s">
        <v>373</v>
      </c>
      <c r="E48">
        <v>18</v>
      </c>
    </row>
    <row r="49" spans="1:5" ht="33.75">
      <c r="A49" s="43" t="s">
        <v>317</v>
      </c>
      <c r="B49" s="123" t="s">
        <v>336</v>
      </c>
      <c r="C49" s="129">
        <v>94000</v>
      </c>
      <c r="D49" s="36" t="s">
        <v>373</v>
      </c>
    </row>
    <row r="50" spans="1:5" ht="33.75">
      <c r="A50" s="43" t="s">
        <v>317</v>
      </c>
      <c r="B50" s="123" t="s">
        <v>336</v>
      </c>
      <c r="C50" s="129">
        <v>94000</v>
      </c>
      <c r="D50" s="36" t="s">
        <v>373</v>
      </c>
    </row>
    <row r="51" spans="1:5" ht="23.25">
      <c r="A51" s="43" t="s">
        <v>354</v>
      </c>
      <c r="B51" s="33" t="s">
        <v>355</v>
      </c>
      <c r="C51" s="128">
        <v>35000</v>
      </c>
      <c r="D51" s="36" t="s">
        <v>373</v>
      </c>
      <c r="E51">
        <v>1</v>
      </c>
    </row>
    <row r="52" spans="1:5" ht="23.25">
      <c r="A52" s="43" t="s">
        <v>356</v>
      </c>
      <c r="B52" s="33" t="s">
        <v>355</v>
      </c>
      <c r="C52" s="128">
        <v>35000</v>
      </c>
      <c r="D52" s="36" t="s">
        <v>373</v>
      </c>
      <c r="E52">
        <v>2</v>
      </c>
    </row>
    <row r="53" spans="1:5" ht="23.25">
      <c r="A53" s="43" t="s">
        <v>357</v>
      </c>
      <c r="B53" s="33" t="s">
        <v>355</v>
      </c>
      <c r="C53" s="128">
        <v>35000</v>
      </c>
      <c r="D53" s="36" t="s">
        <v>373</v>
      </c>
      <c r="E53">
        <v>3</v>
      </c>
    </row>
    <row r="54" spans="1:5" ht="23.25">
      <c r="A54" s="43" t="s">
        <v>358</v>
      </c>
      <c r="B54" s="33" t="s">
        <v>355</v>
      </c>
      <c r="C54" s="128">
        <v>35000</v>
      </c>
      <c r="D54" s="36" t="s">
        <v>373</v>
      </c>
      <c r="E54">
        <v>4</v>
      </c>
    </row>
    <row r="55" spans="1:5" ht="23.25">
      <c r="A55" s="43" t="s">
        <v>359</v>
      </c>
      <c r="B55" s="33" t="s">
        <v>355</v>
      </c>
      <c r="C55" s="128">
        <v>35000</v>
      </c>
      <c r="D55" s="36" t="s">
        <v>373</v>
      </c>
      <c r="E55">
        <v>5</v>
      </c>
    </row>
    <row r="56" spans="1:5" ht="23.25">
      <c r="A56" s="43" t="s">
        <v>360</v>
      </c>
      <c r="B56" s="33" t="s">
        <v>355</v>
      </c>
      <c r="C56" s="128">
        <v>35000</v>
      </c>
      <c r="D56" s="36" t="s">
        <v>373</v>
      </c>
      <c r="E56">
        <v>6</v>
      </c>
    </row>
    <row r="57" spans="1:5" ht="23.25">
      <c r="A57" s="43" t="s">
        <v>361</v>
      </c>
      <c r="B57" s="33" t="s">
        <v>355</v>
      </c>
      <c r="C57" s="128">
        <v>35000</v>
      </c>
      <c r="D57" s="36" t="s">
        <v>373</v>
      </c>
      <c r="E57">
        <v>7</v>
      </c>
    </row>
    <row r="58" spans="1:5" ht="23.25">
      <c r="A58" s="43" t="s">
        <v>362</v>
      </c>
      <c r="B58" s="33" t="s">
        <v>355</v>
      </c>
      <c r="C58" s="128">
        <v>35000</v>
      </c>
      <c r="D58" s="36" t="s">
        <v>373</v>
      </c>
      <c r="E58">
        <v>8</v>
      </c>
    </row>
    <row r="59" spans="1:5" ht="23.25">
      <c r="A59" s="43" t="s">
        <v>363</v>
      </c>
      <c r="B59" s="33" t="s">
        <v>355</v>
      </c>
      <c r="C59" s="128">
        <v>35000</v>
      </c>
      <c r="D59" s="36" t="s">
        <v>373</v>
      </c>
      <c r="E59">
        <v>9</v>
      </c>
    </row>
    <row r="60" spans="1:5" ht="23.25">
      <c r="A60" s="43" t="s">
        <v>364</v>
      </c>
      <c r="B60" s="33" t="s">
        <v>355</v>
      </c>
      <c r="C60" s="128">
        <v>35000</v>
      </c>
      <c r="D60" s="36" t="s">
        <v>373</v>
      </c>
      <c r="E60">
        <v>10</v>
      </c>
    </row>
    <row r="61" spans="1:5" ht="23.25">
      <c r="A61" s="43" t="s">
        <v>365</v>
      </c>
      <c r="B61" s="33" t="s">
        <v>355</v>
      </c>
      <c r="C61" s="128">
        <v>35000</v>
      </c>
      <c r="D61" s="36" t="s">
        <v>373</v>
      </c>
      <c r="E61">
        <v>11</v>
      </c>
    </row>
    <row r="62" spans="1:5" ht="23.25">
      <c r="A62" s="43" t="s">
        <v>366</v>
      </c>
      <c r="B62" s="33" t="s">
        <v>355</v>
      </c>
      <c r="C62" s="128">
        <v>35000</v>
      </c>
      <c r="D62" s="36" t="s">
        <v>373</v>
      </c>
      <c r="E62">
        <v>12</v>
      </c>
    </row>
    <row r="63" spans="1:5" ht="23.25">
      <c r="A63" s="43" t="s">
        <v>367</v>
      </c>
      <c r="B63" s="33" t="s">
        <v>355</v>
      </c>
      <c r="C63" s="128">
        <v>35000</v>
      </c>
      <c r="D63" s="36" t="s">
        <v>373</v>
      </c>
      <c r="E63">
        <v>13</v>
      </c>
    </row>
    <row r="64" spans="1:5" ht="23.25">
      <c r="A64" s="43" t="s">
        <v>368</v>
      </c>
      <c r="B64" s="33" t="s">
        <v>355</v>
      </c>
      <c r="C64" s="128">
        <v>35000</v>
      </c>
      <c r="D64" s="36" t="s">
        <v>373</v>
      </c>
      <c r="E64">
        <v>14</v>
      </c>
    </row>
    <row r="65" spans="1:5" ht="23.25">
      <c r="A65" s="43" t="s">
        <v>369</v>
      </c>
      <c r="B65" s="33" t="s">
        <v>355</v>
      </c>
      <c r="C65" s="128">
        <v>35000</v>
      </c>
      <c r="D65" s="36" t="s">
        <v>373</v>
      </c>
      <c r="E65">
        <v>15</v>
      </c>
    </row>
    <row r="66" spans="1:5" ht="23.25">
      <c r="A66" s="43" t="s">
        <v>370</v>
      </c>
      <c r="B66" s="33" t="s">
        <v>355</v>
      </c>
      <c r="C66" s="128">
        <v>35000</v>
      </c>
      <c r="D66" s="36" t="s">
        <v>373</v>
      </c>
      <c r="E66">
        <v>16</v>
      </c>
    </row>
    <row r="67" spans="1:5" ht="23.25">
      <c r="A67" s="43" t="s">
        <v>371</v>
      </c>
      <c r="B67" s="33" t="s">
        <v>355</v>
      </c>
      <c r="C67" s="128">
        <v>35000</v>
      </c>
      <c r="D67" s="36" t="s">
        <v>373</v>
      </c>
      <c r="E67">
        <v>17</v>
      </c>
    </row>
    <row r="68" spans="1:5" ht="23.25">
      <c r="A68" s="43" t="s">
        <v>372</v>
      </c>
      <c r="B68" s="33" t="s">
        <v>355</v>
      </c>
      <c r="C68" s="128">
        <v>35000</v>
      </c>
      <c r="D68" s="36" t="s">
        <v>373</v>
      </c>
      <c r="E68">
        <v>18</v>
      </c>
    </row>
    <row r="69" spans="1:5" ht="23.25">
      <c r="A69" s="39" t="s">
        <v>317</v>
      </c>
      <c r="B69" s="33" t="s">
        <v>355</v>
      </c>
      <c r="C69" s="128">
        <v>35000</v>
      </c>
      <c r="D69" s="36" t="s">
        <v>373</v>
      </c>
    </row>
    <row r="70" spans="1:5" ht="23.25">
      <c r="A70" s="39" t="s">
        <v>317</v>
      </c>
      <c r="B70" s="33" t="s">
        <v>355</v>
      </c>
      <c r="C70" s="128">
        <v>35000</v>
      </c>
      <c r="D70" s="36" t="s">
        <v>373</v>
      </c>
    </row>
    <row r="71" spans="1:5" ht="23.25">
      <c r="A71" s="40" t="s">
        <v>374</v>
      </c>
      <c r="B71" s="85" t="s">
        <v>223</v>
      </c>
      <c r="C71" s="116">
        <v>270600</v>
      </c>
      <c r="D71" s="36" t="s">
        <v>384</v>
      </c>
      <c r="E71">
        <v>1</v>
      </c>
    </row>
    <row r="72" spans="1:5" ht="23.25">
      <c r="A72" s="40" t="s">
        <v>375</v>
      </c>
      <c r="B72" s="85" t="s">
        <v>223</v>
      </c>
      <c r="C72" s="116">
        <v>270600</v>
      </c>
      <c r="D72" s="36" t="s">
        <v>384</v>
      </c>
      <c r="E72">
        <v>2</v>
      </c>
    </row>
    <row r="73" spans="1:5" ht="23.25">
      <c r="A73" s="40" t="s">
        <v>376</v>
      </c>
      <c r="B73" s="85" t="s">
        <v>223</v>
      </c>
      <c r="C73" s="116">
        <v>270600</v>
      </c>
      <c r="D73" s="36" t="s">
        <v>384</v>
      </c>
      <c r="E73">
        <v>3</v>
      </c>
    </row>
    <row r="74" spans="1:5" ht="23.25">
      <c r="A74" s="40" t="s">
        <v>377</v>
      </c>
      <c r="B74" s="85" t="s">
        <v>223</v>
      </c>
      <c r="C74" s="116">
        <v>270600</v>
      </c>
      <c r="D74" s="36" t="s">
        <v>384</v>
      </c>
      <c r="E74">
        <v>4</v>
      </c>
    </row>
    <row r="75" spans="1:5" ht="23.25">
      <c r="A75" s="40" t="s">
        <v>378</v>
      </c>
      <c r="B75" s="85" t="s">
        <v>223</v>
      </c>
      <c r="C75" s="116">
        <v>270600</v>
      </c>
      <c r="D75" s="36" t="s">
        <v>384</v>
      </c>
      <c r="E75">
        <v>5</v>
      </c>
    </row>
    <row r="76" spans="1:5" ht="23.25">
      <c r="A76" s="40" t="s">
        <v>379</v>
      </c>
      <c r="B76" s="85" t="s">
        <v>223</v>
      </c>
      <c r="C76" s="116">
        <v>270600</v>
      </c>
      <c r="D76" s="36" t="s">
        <v>384</v>
      </c>
      <c r="E76">
        <v>6</v>
      </c>
    </row>
    <row r="77" spans="1:5" ht="23.25">
      <c r="A77" s="40" t="s">
        <v>380</v>
      </c>
      <c r="B77" s="85" t="s">
        <v>223</v>
      </c>
      <c r="C77" s="116">
        <v>270600</v>
      </c>
      <c r="D77" s="36" t="s">
        <v>384</v>
      </c>
      <c r="E77">
        <v>7</v>
      </c>
    </row>
    <row r="78" spans="1:5" ht="23.25">
      <c r="A78" s="40" t="s">
        <v>381</v>
      </c>
      <c r="B78" s="85" t="s">
        <v>223</v>
      </c>
      <c r="C78" s="116">
        <v>270600</v>
      </c>
      <c r="D78" s="36" t="s">
        <v>384</v>
      </c>
      <c r="E78">
        <v>8</v>
      </c>
    </row>
    <row r="79" spans="1:5" ht="23.25">
      <c r="A79" s="40" t="s">
        <v>382</v>
      </c>
      <c r="B79" s="85" t="s">
        <v>223</v>
      </c>
      <c r="C79" s="116">
        <v>270600</v>
      </c>
      <c r="D79" s="36" t="s">
        <v>384</v>
      </c>
      <c r="E79">
        <v>9</v>
      </c>
    </row>
    <row r="80" spans="1:5" ht="23.25">
      <c r="A80" s="40" t="s">
        <v>383</v>
      </c>
      <c r="B80" s="85" t="s">
        <v>223</v>
      </c>
      <c r="C80" s="116">
        <v>270600</v>
      </c>
      <c r="D80" s="36" t="s">
        <v>384</v>
      </c>
      <c r="E80">
        <v>10</v>
      </c>
    </row>
    <row r="81" spans="1:5" ht="24">
      <c r="A81" s="38" t="s">
        <v>385</v>
      </c>
      <c r="B81" s="124" t="s">
        <v>386</v>
      </c>
      <c r="C81" s="116">
        <v>125000</v>
      </c>
      <c r="D81" s="36" t="s">
        <v>384</v>
      </c>
      <c r="E81">
        <v>1</v>
      </c>
    </row>
    <row r="82" spans="1:5" ht="24">
      <c r="A82" s="38" t="s">
        <v>387</v>
      </c>
      <c r="B82" s="124" t="s">
        <v>386</v>
      </c>
      <c r="C82" s="116">
        <v>125000</v>
      </c>
      <c r="D82" s="36" t="s">
        <v>384</v>
      </c>
      <c r="E82">
        <v>2</v>
      </c>
    </row>
    <row r="83" spans="1:5" ht="24">
      <c r="A83" s="44" t="s">
        <v>388</v>
      </c>
      <c r="B83" s="125" t="s">
        <v>389</v>
      </c>
      <c r="C83" s="116">
        <v>125000</v>
      </c>
      <c r="D83" s="45" t="s">
        <v>384</v>
      </c>
      <c r="E83">
        <v>3</v>
      </c>
    </row>
    <row r="84" spans="1:5" ht="23.25">
      <c r="A84" s="43" t="s">
        <v>390</v>
      </c>
      <c r="B84" s="33" t="s">
        <v>386</v>
      </c>
      <c r="C84" s="116">
        <v>125000</v>
      </c>
      <c r="D84" s="36" t="s">
        <v>384</v>
      </c>
      <c r="E84">
        <v>4</v>
      </c>
    </row>
    <row r="85" spans="1:5" ht="23.25">
      <c r="A85" s="43" t="s">
        <v>391</v>
      </c>
      <c r="B85" s="33" t="s">
        <v>392</v>
      </c>
      <c r="C85" s="116">
        <v>24000</v>
      </c>
      <c r="D85" s="36" t="s">
        <v>384</v>
      </c>
      <c r="E85">
        <v>5</v>
      </c>
    </row>
    <row r="86" spans="1:5" ht="23.25">
      <c r="A86" s="43" t="s">
        <v>393</v>
      </c>
      <c r="B86" s="33" t="s">
        <v>392</v>
      </c>
      <c r="C86" s="128">
        <v>24000</v>
      </c>
      <c r="D86" s="36" t="s">
        <v>384</v>
      </c>
      <c r="E86">
        <v>6</v>
      </c>
    </row>
    <row r="87" spans="1:5" ht="23.25">
      <c r="A87" s="43" t="s">
        <v>394</v>
      </c>
      <c r="B87" s="33" t="s">
        <v>392</v>
      </c>
      <c r="C87" s="128">
        <v>24000</v>
      </c>
      <c r="D87" s="36" t="s">
        <v>384</v>
      </c>
      <c r="E87">
        <v>7</v>
      </c>
    </row>
    <row r="88" spans="1:5" ht="23.25">
      <c r="A88" s="43" t="s">
        <v>395</v>
      </c>
      <c r="B88" s="33" t="s">
        <v>392</v>
      </c>
      <c r="C88" s="128">
        <v>24000</v>
      </c>
      <c r="D88" s="36" t="s">
        <v>384</v>
      </c>
      <c r="E88">
        <v>8</v>
      </c>
    </row>
    <row r="89" spans="1:5" ht="23.25">
      <c r="A89" s="43" t="s">
        <v>396</v>
      </c>
      <c r="B89" s="33" t="s">
        <v>392</v>
      </c>
      <c r="C89" s="128">
        <v>24000</v>
      </c>
      <c r="D89" s="36" t="s">
        <v>384</v>
      </c>
      <c r="E89">
        <v>9</v>
      </c>
    </row>
    <row r="90" spans="1:5" ht="23.25">
      <c r="A90" s="43" t="s">
        <v>397</v>
      </c>
      <c r="B90" s="33" t="s">
        <v>392</v>
      </c>
      <c r="C90" s="128">
        <v>24000</v>
      </c>
      <c r="D90" s="36" t="s">
        <v>384</v>
      </c>
      <c r="E90">
        <v>10</v>
      </c>
    </row>
    <row r="91" spans="1:5" ht="23.25">
      <c r="A91" s="43" t="s">
        <v>398</v>
      </c>
      <c r="B91" s="33" t="s">
        <v>392</v>
      </c>
      <c r="C91" s="128">
        <v>24000</v>
      </c>
      <c r="D91" s="36" t="s">
        <v>384</v>
      </c>
      <c r="E91">
        <v>11</v>
      </c>
    </row>
    <row r="92" spans="1:5" ht="23.25">
      <c r="A92" s="43" t="s">
        <v>399</v>
      </c>
      <c r="B92" s="33" t="s">
        <v>392</v>
      </c>
      <c r="C92" s="128">
        <v>24000</v>
      </c>
      <c r="D92" s="36" t="s">
        <v>384</v>
      </c>
      <c r="E92">
        <v>12</v>
      </c>
    </row>
    <row r="93" spans="1:5" ht="23.25">
      <c r="A93" s="43" t="s">
        <v>400</v>
      </c>
      <c r="B93" s="33" t="s">
        <v>392</v>
      </c>
      <c r="C93" s="128">
        <v>24000</v>
      </c>
      <c r="D93" s="36" t="s">
        <v>384</v>
      </c>
      <c r="E93">
        <v>13</v>
      </c>
    </row>
    <row r="94" spans="1:5" ht="23.25">
      <c r="A94" s="43" t="s">
        <v>401</v>
      </c>
      <c r="B94" s="33" t="s">
        <v>392</v>
      </c>
      <c r="C94" s="128">
        <v>24000</v>
      </c>
      <c r="D94" s="36" t="s">
        <v>384</v>
      </c>
      <c r="E94">
        <v>14</v>
      </c>
    </row>
    <row r="95" spans="1:5" ht="23.25">
      <c r="A95" s="43" t="s">
        <v>402</v>
      </c>
      <c r="B95" s="33" t="s">
        <v>392</v>
      </c>
      <c r="C95" s="128">
        <v>24000</v>
      </c>
      <c r="D95" s="36" t="s">
        <v>384</v>
      </c>
      <c r="E95">
        <v>15</v>
      </c>
    </row>
    <row r="96" spans="1:5" ht="23.25">
      <c r="A96" s="43" t="s">
        <v>403</v>
      </c>
      <c r="B96" s="33" t="s">
        <v>392</v>
      </c>
      <c r="C96" s="128">
        <v>24000</v>
      </c>
      <c r="D96" s="36" t="s">
        <v>384</v>
      </c>
      <c r="E96">
        <v>16</v>
      </c>
    </row>
    <row r="97" spans="1:6" ht="23.25">
      <c r="A97" s="43" t="s">
        <v>404</v>
      </c>
      <c r="B97" s="33" t="s">
        <v>392</v>
      </c>
      <c r="C97" s="128">
        <v>24000</v>
      </c>
      <c r="D97" s="36" t="s">
        <v>384</v>
      </c>
      <c r="E97">
        <v>17</v>
      </c>
    </row>
    <row r="98" spans="1:6" ht="23.25">
      <c r="A98" s="43" t="s">
        <v>405</v>
      </c>
      <c r="B98" s="33" t="s">
        <v>392</v>
      </c>
      <c r="C98" s="128">
        <v>24000</v>
      </c>
      <c r="D98" s="36" t="s">
        <v>384</v>
      </c>
      <c r="E98">
        <v>18</v>
      </c>
    </row>
    <row r="99" spans="1:6" ht="33.75">
      <c r="A99" s="43" t="s">
        <v>317</v>
      </c>
      <c r="B99" s="33" t="s">
        <v>412</v>
      </c>
      <c r="C99" s="128">
        <v>24000</v>
      </c>
      <c r="D99" s="36" t="s">
        <v>384</v>
      </c>
      <c r="E99">
        <v>19</v>
      </c>
    </row>
    <row r="100" spans="1:6" ht="23.25">
      <c r="A100" s="43" t="s">
        <v>406</v>
      </c>
      <c r="B100" s="33" t="s">
        <v>407</v>
      </c>
      <c r="C100" s="128">
        <v>12000</v>
      </c>
      <c r="D100" s="36" t="s">
        <v>384</v>
      </c>
    </row>
    <row r="101" spans="1:6" ht="23.25">
      <c r="A101" s="43" t="s">
        <v>408</v>
      </c>
      <c r="B101" s="33" t="s">
        <v>407</v>
      </c>
      <c r="C101" s="128">
        <v>12000</v>
      </c>
      <c r="D101" s="36" t="s">
        <v>384</v>
      </c>
    </row>
    <row r="102" spans="1:6" ht="23.25">
      <c r="A102" s="43" t="s">
        <v>409</v>
      </c>
      <c r="B102" s="33" t="s">
        <v>407</v>
      </c>
      <c r="C102" s="128">
        <v>12000</v>
      </c>
      <c r="D102" s="36" t="s">
        <v>384</v>
      </c>
    </row>
    <row r="103" spans="1:6" ht="23.25">
      <c r="A103" s="43" t="s">
        <v>410</v>
      </c>
      <c r="B103" s="33" t="s">
        <v>407</v>
      </c>
      <c r="C103" s="128">
        <v>12000</v>
      </c>
      <c r="D103" s="36" t="s">
        <v>384</v>
      </c>
    </row>
    <row r="104" spans="1:6" ht="23.25">
      <c r="A104" s="43" t="s">
        <v>411</v>
      </c>
      <c r="B104" s="33" t="s">
        <v>407</v>
      </c>
      <c r="C104" s="128">
        <v>12000</v>
      </c>
      <c r="D104" s="36" t="s">
        <v>384</v>
      </c>
    </row>
    <row r="105" spans="1:6" ht="23.25">
      <c r="B105" s="126" t="s">
        <v>418</v>
      </c>
      <c r="C105" s="79">
        <v>7000</v>
      </c>
      <c r="D105" s="47" t="s">
        <v>419</v>
      </c>
    </row>
    <row r="106" spans="1:6">
      <c r="B106" s="126" t="s">
        <v>500</v>
      </c>
      <c r="C106" s="130">
        <f>SUM(C3:C105)</f>
        <v>72656541</v>
      </c>
    </row>
    <row r="109" spans="1:6">
      <c r="A109" s="1"/>
      <c r="B109" s="4" t="s">
        <v>488</v>
      </c>
      <c r="C109" s="72">
        <v>2</v>
      </c>
      <c r="D109" s="80">
        <v>234700</v>
      </c>
      <c r="F109" s="6">
        <f>C9+C15</f>
        <v>234700</v>
      </c>
    </row>
    <row r="110" spans="1:6">
      <c r="A110" s="1"/>
      <c r="B110" s="3" t="s">
        <v>487</v>
      </c>
      <c r="C110" s="3">
        <v>15</v>
      </c>
      <c r="D110" s="80">
        <v>1592775</v>
      </c>
    </row>
    <row r="111" spans="1:6">
      <c r="A111" s="81"/>
      <c r="B111" s="3" t="s">
        <v>177</v>
      </c>
      <c r="C111" s="80">
        <v>20</v>
      </c>
      <c r="D111" s="80">
        <v>1880000</v>
      </c>
    </row>
    <row r="112" spans="1:6">
      <c r="A112" s="81"/>
      <c r="B112" s="3" t="s">
        <v>499</v>
      </c>
      <c r="C112" s="80">
        <v>21</v>
      </c>
      <c r="D112" s="80">
        <v>700000</v>
      </c>
    </row>
    <row r="113" spans="1:6">
      <c r="A113" s="1"/>
      <c r="B113" s="85" t="s">
        <v>223</v>
      </c>
      <c r="C113" s="3">
        <v>11</v>
      </c>
      <c r="D113" s="80">
        <v>2968400</v>
      </c>
    </row>
    <row r="114" spans="1:6">
      <c r="A114" s="1"/>
      <c r="B114" s="3" t="s">
        <v>486</v>
      </c>
      <c r="C114" s="3">
        <v>17</v>
      </c>
      <c r="D114" s="80">
        <v>360000</v>
      </c>
    </row>
    <row r="115" spans="1:6">
      <c r="A115" s="1"/>
      <c r="B115" s="72" t="s">
        <v>489</v>
      </c>
      <c r="C115" s="3">
        <v>6</v>
      </c>
      <c r="D115" s="80">
        <v>542000</v>
      </c>
    </row>
    <row r="116" spans="1:6">
      <c r="A116" s="1"/>
      <c r="B116" s="3" t="s">
        <v>490</v>
      </c>
      <c r="C116" s="3">
        <v>1</v>
      </c>
      <c r="D116" s="80">
        <v>73000</v>
      </c>
    </row>
    <row r="117" spans="1:6">
      <c r="A117" s="1"/>
      <c r="B117" s="33" t="s">
        <v>407</v>
      </c>
      <c r="C117" s="3">
        <v>5</v>
      </c>
      <c r="D117" s="80">
        <v>60000</v>
      </c>
    </row>
    <row r="118" spans="1:6">
      <c r="A118" s="1"/>
      <c r="B118" s="89" t="s">
        <v>309</v>
      </c>
      <c r="C118" s="3">
        <v>1</v>
      </c>
      <c r="D118" s="80">
        <v>502740</v>
      </c>
      <c r="E118">
        <f>D118+D119</f>
        <v>661200</v>
      </c>
    </row>
    <row r="119" spans="1:6">
      <c r="B119" s="89" t="s">
        <v>311</v>
      </c>
      <c r="C119" s="79">
        <v>1</v>
      </c>
      <c r="D119" s="80">
        <v>158460</v>
      </c>
    </row>
    <row r="120" spans="1:6">
      <c r="B120" s="33" t="s">
        <v>293</v>
      </c>
      <c r="C120" s="79">
        <v>1</v>
      </c>
      <c r="D120" s="83">
        <v>30946680</v>
      </c>
    </row>
    <row r="121" spans="1:6">
      <c r="B121" s="33" t="s">
        <v>295</v>
      </c>
      <c r="C121" s="79">
        <v>1</v>
      </c>
      <c r="D121" s="83">
        <v>28335960</v>
      </c>
    </row>
    <row r="122" spans="1:6">
      <c r="B122" s="86" t="s">
        <v>299</v>
      </c>
      <c r="C122" s="79">
        <v>1</v>
      </c>
      <c r="D122" s="84">
        <v>3640800</v>
      </c>
    </row>
    <row r="123" spans="1:6">
      <c r="B123" s="46" t="s">
        <v>413</v>
      </c>
      <c r="C123" s="79">
        <v>718</v>
      </c>
      <c r="D123" s="80">
        <v>661026</v>
      </c>
      <c r="F123" s="71">
        <v>591026</v>
      </c>
    </row>
    <row r="124" spans="1:6">
      <c r="B124" s="86" t="s">
        <v>500</v>
      </c>
      <c r="C124" s="87"/>
      <c r="D124" s="88">
        <f>SUM(D109:D123)</f>
        <v>72656541</v>
      </c>
    </row>
    <row r="125" spans="1:6">
      <c r="F125" s="6">
        <f>C106-D124</f>
        <v>0</v>
      </c>
    </row>
  </sheetData>
  <mergeCells count="1">
    <mergeCell ref="A1:D1"/>
  </mergeCells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104"/>
  <sheetViews>
    <sheetView topLeftCell="A92" zoomScale="180" zoomScaleNormal="180" workbookViewId="0">
      <selection sqref="A1:D105"/>
    </sheetView>
  </sheetViews>
  <sheetFormatPr defaultRowHeight="15"/>
  <cols>
    <col min="1" max="1" width="8.140625" customWidth="1"/>
    <col min="2" max="2" width="32.42578125" customWidth="1"/>
    <col min="3" max="3" width="11.85546875" bestFit="1" customWidth="1"/>
    <col min="4" max="4" width="26.5703125" customWidth="1"/>
    <col min="5" max="5" width="10.5703125" bestFit="1" customWidth="1"/>
    <col min="6" max="6" width="22.42578125" customWidth="1"/>
  </cols>
  <sheetData>
    <row r="1" spans="1:7" ht="36.75" customHeight="1">
      <c r="A1" s="230" t="s">
        <v>547</v>
      </c>
      <c r="B1" s="230"/>
      <c r="C1" s="230"/>
      <c r="D1" s="230"/>
      <c r="E1" s="13"/>
      <c r="F1" s="13"/>
      <c r="G1" s="13"/>
    </row>
    <row r="2" spans="1:7">
      <c r="A2" s="138"/>
      <c r="B2" s="138" t="s">
        <v>414</v>
      </c>
      <c r="C2" s="138">
        <v>139000</v>
      </c>
      <c r="D2" s="138" t="s">
        <v>415</v>
      </c>
    </row>
    <row r="3" spans="1:7">
      <c r="A3" s="138"/>
      <c r="B3" s="138" t="s">
        <v>416</v>
      </c>
      <c r="C3" s="138">
        <v>69200</v>
      </c>
      <c r="D3" s="138" t="s">
        <v>417</v>
      </c>
    </row>
    <row r="4" spans="1:7" ht="24.75">
      <c r="A4" s="138"/>
      <c r="B4" s="12" t="s">
        <v>420</v>
      </c>
      <c r="C4" s="139">
        <v>615960</v>
      </c>
      <c r="D4" s="141" t="s">
        <v>421</v>
      </c>
      <c r="F4">
        <f>C4+C5+C6+C7</f>
        <v>1989080</v>
      </c>
    </row>
    <row r="5" spans="1:7">
      <c r="A5" s="138"/>
      <c r="B5" s="12" t="s">
        <v>470</v>
      </c>
      <c r="C5" s="139">
        <v>10080</v>
      </c>
      <c r="D5" s="141" t="s">
        <v>471</v>
      </c>
    </row>
    <row r="6" spans="1:7" ht="24.75">
      <c r="A6" s="138"/>
      <c r="B6" s="12" t="s">
        <v>472</v>
      </c>
      <c r="C6" s="139">
        <v>64200</v>
      </c>
      <c r="D6" s="141" t="s">
        <v>473</v>
      </c>
    </row>
    <row r="7" spans="1:7">
      <c r="A7" s="138"/>
      <c r="B7" s="12" t="s">
        <v>474</v>
      </c>
      <c r="C7" s="139">
        <v>1298840</v>
      </c>
      <c r="D7" s="141"/>
    </row>
    <row r="8" spans="1:7" ht="24.75">
      <c r="A8" s="12" t="s">
        <v>422</v>
      </c>
      <c r="B8" s="12" t="s">
        <v>423</v>
      </c>
      <c r="C8" s="139">
        <v>178000</v>
      </c>
      <c r="D8" s="141" t="s">
        <v>424</v>
      </c>
    </row>
    <row r="9" spans="1:7">
      <c r="A9" s="138"/>
      <c r="B9" s="138" t="s">
        <v>467</v>
      </c>
      <c r="C9" s="138">
        <v>65000</v>
      </c>
      <c r="D9" s="138" t="s">
        <v>468</v>
      </c>
      <c r="E9">
        <v>1</v>
      </c>
    </row>
    <row r="10" spans="1:7">
      <c r="A10" s="138"/>
      <c r="B10" s="138" t="s">
        <v>467</v>
      </c>
      <c r="C10" s="138">
        <v>65000</v>
      </c>
      <c r="D10" s="138" t="s">
        <v>468</v>
      </c>
      <c r="E10">
        <v>2</v>
      </c>
    </row>
    <row r="11" spans="1:7">
      <c r="A11" s="138"/>
      <c r="B11" s="138" t="s">
        <v>467</v>
      </c>
      <c r="C11" s="138">
        <v>65000</v>
      </c>
      <c r="D11" s="138" t="s">
        <v>468</v>
      </c>
      <c r="E11">
        <v>3</v>
      </c>
    </row>
    <row r="12" spans="1:7">
      <c r="A12" s="138"/>
      <c r="B12" s="138" t="s">
        <v>467</v>
      </c>
      <c r="C12" s="138">
        <v>65000</v>
      </c>
      <c r="D12" s="138" t="s">
        <v>469</v>
      </c>
      <c r="E12">
        <v>4</v>
      </c>
    </row>
    <row r="13" spans="1:7">
      <c r="A13" s="138"/>
      <c r="B13" s="138" t="s">
        <v>467</v>
      </c>
      <c r="C13" s="138">
        <v>64990</v>
      </c>
      <c r="D13" s="138" t="s">
        <v>469</v>
      </c>
      <c r="E13">
        <v>5</v>
      </c>
    </row>
    <row r="14" spans="1:7">
      <c r="A14" s="138"/>
      <c r="B14" s="138" t="s">
        <v>467</v>
      </c>
      <c r="C14" s="138">
        <v>64990</v>
      </c>
      <c r="D14" s="138" t="s">
        <v>469</v>
      </c>
      <c r="E14">
        <v>6</v>
      </c>
    </row>
    <row r="15" spans="1:7">
      <c r="A15" s="138"/>
      <c r="B15" s="138" t="s">
        <v>467</v>
      </c>
      <c r="C15" s="138">
        <v>64990</v>
      </c>
      <c r="D15" s="138" t="s">
        <v>469</v>
      </c>
      <c r="E15">
        <v>7</v>
      </c>
    </row>
    <row r="16" spans="1:7">
      <c r="A16" s="138"/>
      <c r="B16" s="138" t="s">
        <v>467</v>
      </c>
      <c r="C16" s="138">
        <v>64990</v>
      </c>
      <c r="D16" s="138" t="s">
        <v>469</v>
      </c>
      <c r="E16">
        <v>8</v>
      </c>
    </row>
    <row r="17" spans="1:6">
      <c r="A17" s="138"/>
      <c r="B17" s="138" t="s">
        <v>467</v>
      </c>
      <c r="C17" s="138">
        <v>64990</v>
      </c>
      <c r="D17" s="138" t="s">
        <v>469</v>
      </c>
      <c r="E17">
        <v>9</v>
      </c>
    </row>
    <row r="18" spans="1:6">
      <c r="A18" s="138"/>
      <c r="B18" s="138" t="s">
        <v>467</v>
      </c>
      <c r="C18" s="138">
        <v>64990</v>
      </c>
      <c r="D18" s="138" t="s">
        <v>469</v>
      </c>
      <c r="E18">
        <v>10</v>
      </c>
    </row>
    <row r="19" spans="1:6" ht="36.75">
      <c r="A19" s="12" t="s">
        <v>286</v>
      </c>
      <c r="B19" s="142" t="s">
        <v>494</v>
      </c>
      <c r="C19" s="139">
        <v>1425000</v>
      </c>
      <c r="D19" s="143" t="s">
        <v>496</v>
      </c>
      <c r="E19" s="77"/>
      <c r="F19" s="77"/>
    </row>
    <row r="20" spans="1:6">
      <c r="A20" s="138"/>
      <c r="B20" s="138"/>
      <c r="C20" s="138"/>
      <c r="D20" s="138"/>
    </row>
    <row r="21" spans="1:6">
      <c r="A21" s="138"/>
      <c r="B21" s="138"/>
      <c r="C21" s="140">
        <f>SUM(C2:C20)</f>
        <v>4450220</v>
      </c>
      <c r="D21" s="138"/>
    </row>
    <row r="23" spans="1:6">
      <c r="A23" s="68"/>
    </row>
    <row r="24" spans="1:6">
      <c r="A24" s="11"/>
      <c r="B24" s="75" t="s">
        <v>232</v>
      </c>
      <c r="C24" s="30">
        <v>33990</v>
      </c>
      <c r="D24" s="11"/>
    </row>
    <row r="25" spans="1:6">
      <c r="A25" s="11"/>
      <c r="B25" s="75" t="s">
        <v>233</v>
      </c>
      <c r="C25" s="30">
        <v>94330</v>
      </c>
      <c r="D25" s="11"/>
    </row>
    <row r="26" spans="1:6" ht="23.25">
      <c r="A26" s="11"/>
      <c r="B26" s="75" t="s">
        <v>234</v>
      </c>
      <c r="C26" s="30">
        <v>58340</v>
      </c>
      <c r="D26" s="151" t="s">
        <v>526</v>
      </c>
    </row>
    <row r="27" spans="1:6" ht="24">
      <c r="A27" s="10" t="s">
        <v>235</v>
      </c>
      <c r="B27" s="10" t="s">
        <v>236</v>
      </c>
      <c r="C27" s="30">
        <v>30300</v>
      </c>
      <c r="D27" s="151" t="s">
        <v>526</v>
      </c>
      <c r="E27">
        <v>1</v>
      </c>
    </row>
    <row r="28" spans="1:6" ht="24">
      <c r="A28" s="10" t="s">
        <v>237</v>
      </c>
      <c r="B28" s="10" t="s">
        <v>236</v>
      </c>
      <c r="C28" s="30">
        <v>30300</v>
      </c>
      <c r="D28" s="11"/>
      <c r="E28">
        <v>2</v>
      </c>
    </row>
    <row r="29" spans="1:6" ht="24">
      <c r="A29" s="10" t="s">
        <v>238</v>
      </c>
      <c r="B29" s="10" t="s">
        <v>236</v>
      </c>
      <c r="C29" s="30">
        <v>30300</v>
      </c>
      <c r="D29" s="11"/>
      <c r="E29">
        <v>3</v>
      </c>
    </row>
    <row r="30" spans="1:6" ht="24">
      <c r="A30" s="10" t="s">
        <v>239</v>
      </c>
      <c r="B30" s="10" t="s">
        <v>236</v>
      </c>
      <c r="C30" s="30">
        <v>30300</v>
      </c>
      <c r="D30" s="11"/>
      <c r="E30">
        <v>4</v>
      </c>
    </row>
    <row r="31" spans="1:6" ht="24">
      <c r="A31" s="10" t="s">
        <v>240</v>
      </c>
      <c r="B31" s="10" t="s">
        <v>236</v>
      </c>
      <c r="C31" s="30">
        <v>30300</v>
      </c>
      <c r="D31" s="11"/>
      <c r="E31">
        <v>5</v>
      </c>
    </row>
    <row r="32" spans="1:6" ht="24">
      <c r="A32" s="10" t="s">
        <v>241</v>
      </c>
      <c r="B32" s="10" t="s">
        <v>236</v>
      </c>
      <c r="C32" s="30">
        <v>30300</v>
      </c>
      <c r="D32" s="11"/>
      <c r="E32">
        <v>6</v>
      </c>
    </row>
    <row r="33" spans="1:5" ht="24">
      <c r="A33" s="10" t="s">
        <v>242</v>
      </c>
      <c r="B33" s="10" t="s">
        <v>236</v>
      </c>
      <c r="C33" s="30">
        <v>30300</v>
      </c>
      <c r="D33" s="11"/>
      <c r="E33">
        <v>7</v>
      </c>
    </row>
    <row r="34" spans="1:5" ht="24">
      <c r="A34" s="10" t="s">
        <v>243</v>
      </c>
      <c r="B34" s="10" t="s">
        <v>236</v>
      </c>
      <c r="C34" s="30">
        <v>30300</v>
      </c>
      <c r="D34" s="11"/>
      <c r="E34">
        <v>8</v>
      </c>
    </row>
    <row r="35" spans="1:5" ht="24">
      <c r="A35" s="10" t="s">
        <v>244</v>
      </c>
      <c r="B35" s="10" t="s">
        <v>236</v>
      </c>
      <c r="C35" s="30">
        <v>30300</v>
      </c>
      <c r="D35" s="11"/>
      <c r="E35">
        <v>9</v>
      </c>
    </row>
    <row r="36" spans="1:5" ht="24">
      <c r="A36" s="10" t="s">
        <v>245</v>
      </c>
      <c r="B36" s="10" t="s">
        <v>236</v>
      </c>
      <c r="C36" s="30">
        <v>30300</v>
      </c>
      <c r="D36" s="11"/>
      <c r="E36">
        <v>10</v>
      </c>
    </row>
    <row r="37" spans="1:5" ht="24">
      <c r="A37" s="10" t="s">
        <v>246</v>
      </c>
      <c r="B37" s="10" t="s">
        <v>236</v>
      </c>
      <c r="C37" s="30">
        <v>30300</v>
      </c>
      <c r="D37" s="11"/>
      <c r="E37">
        <v>11</v>
      </c>
    </row>
    <row r="38" spans="1:5" ht="24">
      <c r="A38" s="10" t="s">
        <v>247</v>
      </c>
      <c r="B38" s="10" t="s">
        <v>236</v>
      </c>
      <c r="C38" s="30">
        <v>30300</v>
      </c>
      <c r="D38" s="11"/>
      <c r="E38">
        <v>12</v>
      </c>
    </row>
    <row r="39" spans="1:5" ht="24">
      <c r="A39" s="10" t="s">
        <v>248</v>
      </c>
      <c r="B39" s="10" t="s">
        <v>236</v>
      </c>
      <c r="C39" s="30">
        <v>30300</v>
      </c>
      <c r="D39" s="11"/>
      <c r="E39">
        <v>13</v>
      </c>
    </row>
    <row r="40" spans="1:5" ht="24">
      <c r="A40" s="10" t="s">
        <v>249</v>
      </c>
      <c r="B40" s="10" t="s">
        <v>236</v>
      </c>
      <c r="C40" s="30">
        <v>30300</v>
      </c>
      <c r="D40" s="11"/>
      <c r="E40">
        <v>14</v>
      </c>
    </row>
    <row r="41" spans="1:5" ht="24">
      <c r="A41" s="10" t="s">
        <v>250</v>
      </c>
      <c r="B41" s="10" t="s">
        <v>236</v>
      </c>
      <c r="C41" s="30">
        <v>30300</v>
      </c>
      <c r="D41" s="11"/>
      <c r="E41">
        <v>15</v>
      </c>
    </row>
    <row r="42" spans="1:5" ht="24">
      <c r="A42" s="10" t="s">
        <v>251</v>
      </c>
      <c r="B42" s="10" t="s">
        <v>236</v>
      </c>
      <c r="C42" s="30">
        <v>30300</v>
      </c>
      <c r="D42" s="11"/>
      <c r="E42">
        <v>16</v>
      </c>
    </row>
    <row r="43" spans="1:5" ht="24">
      <c r="A43" s="10" t="s">
        <v>252</v>
      </c>
      <c r="B43" s="10" t="s">
        <v>236</v>
      </c>
      <c r="C43" s="30">
        <v>30300</v>
      </c>
      <c r="D43" s="11"/>
      <c r="E43">
        <v>17</v>
      </c>
    </row>
    <row r="44" spans="1:5" ht="24">
      <c r="A44" s="10" t="s">
        <v>253</v>
      </c>
      <c r="B44" s="10" t="s">
        <v>236</v>
      </c>
      <c r="C44" s="30">
        <v>30300</v>
      </c>
      <c r="D44" s="11"/>
      <c r="E44">
        <v>18</v>
      </c>
    </row>
    <row r="45" spans="1:5" ht="24">
      <c r="A45" s="10" t="s">
        <v>254</v>
      </c>
      <c r="B45" s="10" t="s">
        <v>236</v>
      </c>
      <c r="C45" s="30">
        <v>30300</v>
      </c>
      <c r="D45" s="11"/>
      <c r="E45">
        <v>19</v>
      </c>
    </row>
    <row r="46" spans="1:5" ht="24">
      <c r="A46" s="10" t="s">
        <v>255</v>
      </c>
      <c r="B46" s="10" t="s">
        <v>236</v>
      </c>
      <c r="C46" s="30">
        <v>30300</v>
      </c>
      <c r="D46" s="11"/>
      <c r="E46">
        <v>20</v>
      </c>
    </row>
    <row r="47" spans="1:5" ht="24">
      <c r="A47" s="10" t="s">
        <v>256</v>
      </c>
      <c r="B47" s="10" t="s">
        <v>236</v>
      </c>
      <c r="C47" s="30">
        <v>30300</v>
      </c>
      <c r="D47" s="11"/>
      <c r="E47">
        <v>21</v>
      </c>
    </row>
    <row r="48" spans="1:5" ht="24">
      <c r="A48" s="10" t="s">
        <v>257</v>
      </c>
      <c r="B48" s="10" t="s">
        <v>236</v>
      </c>
      <c r="C48" s="30">
        <v>30300</v>
      </c>
      <c r="D48" s="11"/>
      <c r="E48">
        <v>22</v>
      </c>
    </row>
    <row r="49" spans="1:5" ht="24">
      <c r="A49" s="10" t="s">
        <v>200</v>
      </c>
      <c r="B49" s="10" t="s">
        <v>236</v>
      </c>
      <c r="C49" s="30">
        <v>30300</v>
      </c>
      <c r="D49" s="11"/>
      <c r="E49">
        <v>23</v>
      </c>
    </row>
    <row r="50" spans="1:5" ht="24">
      <c r="A50" s="10" t="s">
        <v>258</v>
      </c>
      <c r="B50" s="10" t="s">
        <v>236</v>
      </c>
      <c r="C50" s="30">
        <v>30300</v>
      </c>
      <c r="D50" s="11"/>
      <c r="E50">
        <v>24</v>
      </c>
    </row>
    <row r="51" spans="1:5" ht="24">
      <c r="A51" s="10" t="s">
        <v>259</v>
      </c>
      <c r="B51" s="10" t="s">
        <v>236</v>
      </c>
      <c r="C51" s="30">
        <v>30300</v>
      </c>
      <c r="D51" s="11"/>
      <c r="E51">
        <v>25</v>
      </c>
    </row>
    <row r="52" spans="1:5" ht="24">
      <c r="A52" s="10" t="s">
        <v>260</v>
      </c>
      <c r="B52" s="10" t="s">
        <v>236</v>
      </c>
      <c r="C52" s="30">
        <v>30300</v>
      </c>
      <c r="D52" s="151" t="s">
        <v>526</v>
      </c>
      <c r="E52">
        <v>26</v>
      </c>
    </row>
    <row r="53" spans="1:5">
      <c r="A53" s="11"/>
      <c r="B53" s="10" t="s">
        <v>236</v>
      </c>
      <c r="C53" s="30">
        <v>30300</v>
      </c>
      <c r="D53" s="11"/>
      <c r="E53">
        <v>27</v>
      </c>
    </row>
    <row r="54" spans="1:5">
      <c r="A54" s="11"/>
      <c r="B54" s="10" t="s">
        <v>236</v>
      </c>
      <c r="C54" s="30">
        <v>30300</v>
      </c>
      <c r="D54" s="11"/>
      <c r="E54">
        <v>28</v>
      </c>
    </row>
    <row r="55" spans="1:5" ht="24">
      <c r="A55" s="10" t="s">
        <v>261</v>
      </c>
      <c r="B55" s="10" t="s">
        <v>551</v>
      </c>
      <c r="C55" s="30">
        <v>52305</v>
      </c>
      <c r="D55" s="151" t="s">
        <v>526</v>
      </c>
      <c r="E55">
        <v>1</v>
      </c>
    </row>
    <row r="56" spans="1:5" ht="24">
      <c r="A56" s="10" t="s">
        <v>262</v>
      </c>
      <c r="B56" s="10" t="s">
        <v>291</v>
      </c>
      <c r="C56" s="30">
        <v>52305</v>
      </c>
      <c r="D56" s="11"/>
      <c r="E56">
        <v>2</v>
      </c>
    </row>
    <row r="57" spans="1:5" ht="24">
      <c r="A57" s="10" t="s">
        <v>263</v>
      </c>
      <c r="B57" s="10" t="s">
        <v>291</v>
      </c>
      <c r="C57" s="30">
        <v>52305</v>
      </c>
      <c r="D57" s="11"/>
      <c r="E57">
        <v>3</v>
      </c>
    </row>
    <row r="58" spans="1:5" ht="24">
      <c r="A58" s="10" t="s">
        <v>264</v>
      </c>
      <c r="B58" s="10" t="s">
        <v>291</v>
      </c>
      <c r="C58" s="30">
        <v>52305</v>
      </c>
      <c r="D58" s="11"/>
      <c r="E58">
        <v>4</v>
      </c>
    </row>
    <row r="59" spans="1:5" ht="24">
      <c r="A59" s="10" t="s">
        <v>265</v>
      </c>
      <c r="B59" s="10" t="s">
        <v>291</v>
      </c>
      <c r="C59" s="30">
        <v>52305</v>
      </c>
      <c r="D59" s="11"/>
      <c r="E59">
        <v>5</v>
      </c>
    </row>
    <row r="60" spans="1:5" ht="24">
      <c r="A60" s="10" t="s">
        <v>266</v>
      </c>
      <c r="B60" s="10" t="s">
        <v>291</v>
      </c>
      <c r="C60" s="30">
        <v>52305</v>
      </c>
      <c r="D60" s="11"/>
      <c r="E60">
        <v>6</v>
      </c>
    </row>
    <row r="61" spans="1:5" ht="24">
      <c r="A61" s="10" t="s">
        <v>267</v>
      </c>
      <c r="B61" s="10" t="s">
        <v>291</v>
      </c>
      <c r="C61" s="30">
        <v>52305</v>
      </c>
      <c r="D61" s="11"/>
      <c r="E61">
        <v>7</v>
      </c>
    </row>
    <row r="62" spans="1:5" ht="24">
      <c r="A62" s="10" t="s">
        <v>268</v>
      </c>
      <c r="B62" s="10" t="s">
        <v>291</v>
      </c>
      <c r="C62" s="30">
        <v>52305</v>
      </c>
      <c r="D62" s="11"/>
      <c r="E62">
        <v>8</v>
      </c>
    </row>
    <row r="63" spans="1:5" ht="24">
      <c r="A63" s="10" t="s">
        <v>269</v>
      </c>
      <c r="B63" s="10" t="s">
        <v>291</v>
      </c>
      <c r="C63" s="30">
        <v>52305</v>
      </c>
      <c r="D63" s="11"/>
      <c r="E63">
        <v>9</v>
      </c>
    </row>
    <row r="64" spans="1:5" ht="24">
      <c r="A64" s="10" t="s">
        <v>270</v>
      </c>
      <c r="B64" s="10" t="s">
        <v>291</v>
      </c>
      <c r="C64" s="30">
        <v>52305</v>
      </c>
      <c r="D64" s="11"/>
      <c r="E64">
        <v>10</v>
      </c>
    </row>
    <row r="65" spans="1:5" ht="24">
      <c r="A65" s="10" t="s">
        <v>271</v>
      </c>
      <c r="B65" s="10" t="s">
        <v>291</v>
      </c>
      <c r="C65" s="30">
        <v>52305</v>
      </c>
      <c r="D65" s="11"/>
      <c r="E65">
        <v>11</v>
      </c>
    </row>
    <row r="66" spans="1:5" ht="24">
      <c r="A66" s="10" t="s">
        <v>272</v>
      </c>
      <c r="B66" s="10" t="s">
        <v>291</v>
      </c>
      <c r="C66" s="30">
        <v>52305</v>
      </c>
      <c r="D66" s="11"/>
      <c r="E66">
        <v>12</v>
      </c>
    </row>
    <row r="67" spans="1:5" ht="24">
      <c r="A67" s="10" t="s">
        <v>273</v>
      </c>
      <c r="B67" s="10" t="s">
        <v>291</v>
      </c>
      <c r="C67" s="30">
        <v>52305</v>
      </c>
      <c r="D67" s="11"/>
      <c r="E67">
        <v>13</v>
      </c>
    </row>
    <row r="68" spans="1:5" ht="24">
      <c r="A68" s="10" t="s">
        <v>274</v>
      </c>
      <c r="B68" s="10" t="s">
        <v>291</v>
      </c>
      <c r="C68" s="30">
        <v>52305</v>
      </c>
      <c r="D68" s="11"/>
      <c r="E68">
        <v>14</v>
      </c>
    </row>
    <row r="69" spans="1:5" ht="24">
      <c r="A69" s="10" t="s">
        <v>275</v>
      </c>
      <c r="B69" s="10" t="s">
        <v>291</v>
      </c>
      <c r="C69" s="30">
        <v>52305</v>
      </c>
      <c r="D69" s="11"/>
      <c r="E69">
        <v>15</v>
      </c>
    </row>
    <row r="70" spans="1:5" ht="24">
      <c r="A70" s="10" t="s">
        <v>276</v>
      </c>
      <c r="B70" s="10" t="s">
        <v>291</v>
      </c>
      <c r="C70" s="30">
        <v>52305</v>
      </c>
      <c r="D70" s="11"/>
      <c r="E70">
        <v>16</v>
      </c>
    </row>
    <row r="71" spans="1:5" ht="24">
      <c r="A71" s="10" t="s">
        <v>277</v>
      </c>
      <c r="B71" s="10" t="s">
        <v>291</v>
      </c>
      <c r="C71" s="30">
        <v>52305</v>
      </c>
      <c r="D71" s="11"/>
      <c r="E71">
        <v>17</v>
      </c>
    </row>
    <row r="72" spans="1:5" ht="24">
      <c r="A72" s="10" t="s">
        <v>278</v>
      </c>
      <c r="B72" s="10" t="s">
        <v>291</v>
      </c>
      <c r="C72" s="30">
        <v>52305</v>
      </c>
      <c r="D72" s="11"/>
      <c r="E72">
        <v>18</v>
      </c>
    </row>
    <row r="73" spans="1:5" ht="24">
      <c r="A73" s="10" t="s">
        <v>279</v>
      </c>
      <c r="B73" s="10" t="s">
        <v>291</v>
      </c>
      <c r="C73" s="30">
        <v>52305</v>
      </c>
      <c r="D73" s="11"/>
      <c r="E73">
        <v>19</v>
      </c>
    </row>
    <row r="74" spans="1:5" ht="24">
      <c r="A74" s="10" t="s">
        <v>280</v>
      </c>
      <c r="B74" s="10" t="s">
        <v>291</v>
      </c>
      <c r="C74" s="30">
        <v>52305</v>
      </c>
      <c r="D74" s="11"/>
      <c r="E74">
        <v>20</v>
      </c>
    </row>
    <row r="75" spans="1:5" ht="24">
      <c r="A75" s="10" t="s">
        <v>281</v>
      </c>
      <c r="B75" s="10" t="s">
        <v>291</v>
      </c>
      <c r="C75" s="30">
        <v>52305</v>
      </c>
      <c r="D75" s="11"/>
      <c r="E75">
        <v>21</v>
      </c>
    </row>
    <row r="76" spans="1:5" ht="24">
      <c r="A76" s="10" t="s">
        <v>282</v>
      </c>
      <c r="B76" s="10" t="s">
        <v>291</v>
      </c>
      <c r="C76" s="30">
        <v>52305</v>
      </c>
      <c r="D76" s="11"/>
      <c r="E76">
        <v>22</v>
      </c>
    </row>
    <row r="77" spans="1:5" ht="24">
      <c r="A77" s="10" t="s">
        <v>283</v>
      </c>
      <c r="B77" s="10" t="s">
        <v>291</v>
      </c>
      <c r="C77" s="30">
        <v>52305</v>
      </c>
      <c r="D77" s="11"/>
      <c r="E77">
        <v>23</v>
      </c>
    </row>
    <row r="78" spans="1:5" ht="24">
      <c r="A78" s="10" t="s">
        <v>284</v>
      </c>
      <c r="B78" s="10" t="s">
        <v>291</v>
      </c>
      <c r="C78" s="30">
        <v>52305</v>
      </c>
      <c r="D78" s="11"/>
      <c r="E78">
        <v>24</v>
      </c>
    </row>
    <row r="79" spans="1:5" ht="24">
      <c r="A79" s="10" t="s">
        <v>285</v>
      </c>
      <c r="B79" s="10" t="s">
        <v>291</v>
      </c>
      <c r="C79" s="30">
        <v>52305</v>
      </c>
      <c r="D79" s="152" t="s">
        <v>526</v>
      </c>
      <c r="E79">
        <v>25</v>
      </c>
    </row>
    <row r="80" spans="1:5" ht="18">
      <c r="A80" s="104">
        <v>449</v>
      </c>
      <c r="B80" s="103" t="s">
        <v>291</v>
      </c>
      <c r="C80" s="30">
        <v>52305</v>
      </c>
      <c r="D80" s="152" t="s">
        <v>526</v>
      </c>
      <c r="E80">
        <v>26</v>
      </c>
    </row>
    <row r="81" spans="1:5" ht="18">
      <c r="A81" s="104">
        <v>448</v>
      </c>
      <c r="B81" s="103" t="s">
        <v>291</v>
      </c>
      <c r="C81" s="30">
        <v>52305</v>
      </c>
      <c r="D81" s="152" t="s">
        <v>526</v>
      </c>
      <c r="E81">
        <v>27</v>
      </c>
    </row>
    <row r="82" spans="1:5" ht="18">
      <c r="A82" s="104">
        <v>447</v>
      </c>
      <c r="B82" s="103" t="s">
        <v>291</v>
      </c>
      <c r="C82" s="30">
        <v>52305</v>
      </c>
      <c r="D82" s="152" t="s">
        <v>526</v>
      </c>
      <c r="E82">
        <v>28</v>
      </c>
    </row>
    <row r="83" spans="1:5" ht="18">
      <c r="A83" s="11"/>
      <c r="B83" s="11" t="s">
        <v>287</v>
      </c>
      <c r="C83" s="30">
        <v>17312</v>
      </c>
      <c r="D83" s="152" t="s">
        <v>526</v>
      </c>
    </row>
    <row r="84" spans="1:5" ht="18">
      <c r="A84" s="11"/>
      <c r="B84" s="11" t="s">
        <v>287</v>
      </c>
      <c r="C84" s="30">
        <v>17312</v>
      </c>
      <c r="D84" s="152" t="s">
        <v>526</v>
      </c>
    </row>
    <row r="85" spans="1:5" ht="18">
      <c r="A85" s="11"/>
      <c r="B85" s="11" t="s">
        <v>288</v>
      </c>
      <c r="C85" s="30">
        <v>65252</v>
      </c>
      <c r="D85" s="152" t="s">
        <v>526</v>
      </c>
    </row>
    <row r="86" spans="1:5" ht="18">
      <c r="A86" s="11"/>
      <c r="B86" s="11" t="s">
        <v>289</v>
      </c>
      <c r="C86" s="30">
        <v>128172</v>
      </c>
      <c r="D86" s="152" t="s">
        <v>526</v>
      </c>
    </row>
    <row r="87" spans="1:5" ht="18">
      <c r="A87" s="11"/>
      <c r="B87" s="11" t="s">
        <v>290</v>
      </c>
      <c r="C87" s="30">
        <v>411720</v>
      </c>
      <c r="D87" s="152" t="s">
        <v>526</v>
      </c>
    </row>
    <row r="88" spans="1:5">
      <c r="A88" s="14"/>
      <c r="B88" s="14" t="s">
        <v>3</v>
      </c>
      <c r="C88" s="31">
        <f>SUM(C24:C87)</f>
        <v>3139368</v>
      </c>
      <c r="D88" s="14"/>
    </row>
    <row r="89" spans="1:5">
      <c r="B89" s="5" t="s">
        <v>236</v>
      </c>
      <c r="C89" s="159">
        <v>28</v>
      </c>
      <c r="D89" s="157">
        <f>C89*30300</f>
        <v>848400</v>
      </c>
    </row>
    <row r="90" spans="1:5" ht="22.5">
      <c r="A90" s="138"/>
      <c r="B90" s="5" t="s">
        <v>549</v>
      </c>
      <c r="C90" s="138">
        <v>28</v>
      </c>
      <c r="D90" s="138">
        <f>C90*52305</f>
        <v>1464540</v>
      </c>
    </row>
    <row r="91" spans="1:5">
      <c r="A91" s="138"/>
      <c r="B91" s="138" t="s">
        <v>467</v>
      </c>
      <c r="C91" s="156">
        <v>10</v>
      </c>
      <c r="D91" s="156">
        <v>649940</v>
      </c>
    </row>
    <row r="92" spans="1:5">
      <c r="A92" s="138"/>
      <c r="B92" s="11" t="s">
        <v>287</v>
      </c>
      <c r="C92" s="157">
        <v>2</v>
      </c>
      <c r="D92" s="157">
        <f>C92*17312</f>
        <v>34624</v>
      </c>
    </row>
    <row r="93" spans="1:5">
      <c r="A93" s="136"/>
      <c r="B93" s="11" t="s">
        <v>288</v>
      </c>
      <c r="C93" s="157">
        <v>1</v>
      </c>
      <c r="D93" s="157">
        <v>65252</v>
      </c>
    </row>
    <row r="94" spans="1:5">
      <c r="A94" s="136"/>
      <c r="B94" s="11" t="s">
        <v>289</v>
      </c>
      <c r="C94" s="157">
        <v>1</v>
      </c>
      <c r="D94" s="157">
        <v>128172</v>
      </c>
    </row>
    <row r="95" spans="1:5">
      <c r="A95" s="136"/>
      <c r="B95" s="138" t="s">
        <v>416</v>
      </c>
      <c r="C95" s="156">
        <v>1</v>
      </c>
      <c r="D95" s="156">
        <v>69200</v>
      </c>
    </row>
    <row r="96" spans="1:5">
      <c r="A96" s="136"/>
      <c r="B96" s="138" t="s">
        <v>414</v>
      </c>
      <c r="C96" s="156">
        <v>1</v>
      </c>
      <c r="D96" s="156">
        <v>139000</v>
      </c>
    </row>
    <row r="97" spans="1:5">
      <c r="A97" s="136"/>
      <c r="B97" s="142" t="s">
        <v>493</v>
      </c>
      <c r="C97" s="156">
        <v>1</v>
      </c>
      <c r="D97" s="158">
        <v>1425000</v>
      </c>
    </row>
    <row r="98" spans="1:5">
      <c r="B98" s="12" t="s">
        <v>550</v>
      </c>
      <c r="C98" s="158">
        <v>5989</v>
      </c>
      <c r="D98" s="156">
        <v>2400800</v>
      </c>
    </row>
    <row r="99" spans="1:5">
      <c r="B99" s="12" t="s">
        <v>423</v>
      </c>
      <c r="C99" s="158">
        <v>1</v>
      </c>
      <c r="D99" s="158">
        <v>178000</v>
      </c>
    </row>
    <row r="100" spans="1:5">
      <c r="B100" s="30" t="s">
        <v>232</v>
      </c>
      <c r="C100" s="158">
        <v>1</v>
      </c>
      <c r="D100" s="30">
        <v>33990</v>
      </c>
    </row>
    <row r="101" spans="1:5">
      <c r="B101" s="30" t="s">
        <v>233</v>
      </c>
      <c r="C101" s="158">
        <v>1</v>
      </c>
      <c r="D101" s="30">
        <v>94330</v>
      </c>
    </row>
    <row r="102" spans="1:5">
      <c r="B102" s="30" t="s">
        <v>234</v>
      </c>
      <c r="C102" s="158">
        <v>1</v>
      </c>
      <c r="D102" s="30">
        <v>58340</v>
      </c>
    </row>
    <row r="103" spans="1:5">
      <c r="B103" s="136"/>
      <c r="C103" s="136"/>
      <c r="D103" s="137">
        <f>SUM(D89:D102)</f>
        <v>7589588</v>
      </c>
    </row>
    <row r="104" spans="1:5">
      <c r="D104" s="6"/>
      <c r="E104" s="6"/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238"/>
  <sheetViews>
    <sheetView zoomScale="140" zoomScaleNormal="140" workbookViewId="0">
      <pane ySplit="2" topLeftCell="A204" activePane="bottomLeft" state="frozenSplit"/>
      <selection pane="bottomLeft" activeCell="A148" sqref="A148:D171"/>
    </sheetView>
  </sheetViews>
  <sheetFormatPr defaultRowHeight="15"/>
  <cols>
    <col min="1" max="1" width="14.7109375" style="14" customWidth="1"/>
    <col min="2" max="2" width="30.42578125" style="14" customWidth="1"/>
    <col min="3" max="3" width="16.5703125" style="25" customWidth="1"/>
    <col min="4" max="4" width="19" style="14" customWidth="1"/>
    <col min="5" max="5" width="9.7109375" bestFit="1" customWidth="1"/>
    <col min="6" max="6" width="20.140625" customWidth="1"/>
    <col min="9" max="9" width="11.85546875" bestFit="1" customWidth="1"/>
  </cols>
  <sheetData>
    <row r="1" spans="1:5" ht="36" customHeight="1">
      <c r="A1" s="230" t="s">
        <v>548</v>
      </c>
      <c r="B1" s="230"/>
      <c r="C1" s="230"/>
      <c r="D1" s="230"/>
      <c r="E1" s="13"/>
    </row>
    <row r="2" spans="1:5">
      <c r="B2" s="9" t="s">
        <v>426</v>
      </c>
    </row>
    <row r="3" spans="1:5">
      <c r="A3" s="15" t="s">
        <v>5</v>
      </c>
      <c r="B3" s="15" t="s">
        <v>6</v>
      </c>
      <c r="C3" s="16">
        <v>21000</v>
      </c>
      <c r="D3" s="68" t="s">
        <v>503</v>
      </c>
      <c r="E3">
        <v>1</v>
      </c>
    </row>
    <row r="4" spans="1:5">
      <c r="A4" s="15" t="s">
        <v>7</v>
      </c>
      <c r="B4" s="15" t="s">
        <v>6</v>
      </c>
      <c r="C4" s="16">
        <v>21000</v>
      </c>
      <c r="D4" s="68" t="s">
        <v>503</v>
      </c>
      <c r="E4">
        <v>2</v>
      </c>
    </row>
    <row r="5" spans="1:5">
      <c r="A5" s="15" t="s">
        <v>8</v>
      </c>
      <c r="B5" s="15" t="s">
        <v>6</v>
      </c>
      <c r="C5" s="16">
        <v>21000</v>
      </c>
      <c r="D5" s="68" t="s">
        <v>503</v>
      </c>
      <c r="E5">
        <v>3</v>
      </c>
    </row>
    <row r="6" spans="1:5">
      <c r="A6" s="15" t="s">
        <v>9</v>
      </c>
      <c r="B6" s="15" t="s">
        <v>6</v>
      </c>
      <c r="C6" s="16">
        <v>21000</v>
      </c>
      <c r="D6" s="68" t="s">
        <v>503</v>
      </c>
      <c r="E6">
        <v>4</v>
      </c>
    </row>
    <row r="7" spans="1:5">
      <c r="A7" s="15" t="s">
        <v>10</v>
      </c>
      <c r="B7" s="15" t="s">
        <v>6</v>
      </c>
      <c r="C7" s="16">
        <v>21000</v>
      </c>
      <c r="D7" s="68" t="s">
        <v>503</v>
      </c>
      <c r="E7">
        <v>5</v>
      </c>
    </row>
    <row r="8" spans="1:5">
      <c r="A8" s="15" t="s">
        <v>11</v>
      </c>
      <c r="B8" s="15" t="s">
        <v>6</v>
      </c>
      <c r="C8" s="16">
        <v>21000</v>
      </c>
      <c r="D8" s="68" t="s">
        <v>503</v>
      </c>
      <c r="E8">
        <v>6</v>
      </c>
    </row>
    <row r="9" spans="1:5">
      <c r="A9" s="15" t="s">
        <v>12</v>
      </c>
      <c r="B9" s="15" t="s">
        <v>6</v>
      </c>
      <c r="C9" s="16">
        <v>21000</v>
      </c>
      <c r="D9" s="68" t="s">
        <v>503</v>
      </c>
      <c r="E9">
        <v>7</v>
      </c>
    </row>
    <row r="10" spans="1:5">
      <c r="A10" s="15" t="s">
        <v>13</v>
      </c>
      <c r="B10" s="15" t="s">
        <v>6</v>
      </c>
      <c r="C10" s="16">
        <v>21000</v>
      </c>
      <c r="D10" s="68" t="s">
        <v>503</v>
      </c>
      <c r="E10">
        <v>8</v>
      </c>
    </row>
    <row r="11" spans="1:5">
      <c r="A11" s="15" t="s">
        <v>14</v>
      </c>
      <c r="B11" s="15" t="s">
        <v>6</v>
      </c>
      <c r="C11" s="16">
        <v>21000</v>
      </c>
      <c r="D11" s="68" t="s">
        <v>503</v>
      </c>
      <c r="E11">
        <v>9</v>
      </c>
    </row>
    <row r="12" spans="1:5">
      <c r="A12" s="15" t="s">
        <v>15</v>
      </c>
      <c r="B12" s="15" t="s">
        <v>6</v>
      </c>
      <c r="C12" s="16">
        <v>21000</v>
      </c>
      <c r="D12" s="68" t="s">
        <v>503</v>
      </c>
      <c r="E12">
        <v>10</v>
      </c>
    </row>
    <row r="13" spans="1:5">
      <c r="A13" s="15" t="s">
        <v>16</v>
      </c>
      <c r="B13" s="15" t="s">
        <v>6</v>
      </c>
      <c r="C13" s="16">
        <v>21000</v>
      </c>
      <c r="D13" s="68" t="s">
        <v>503</v>
      </c>
      <c r="E13">
        <v>11</v>
      </c>
    </row>
    <row r="14" spans="1:5">
      <c r="A14" s="15" t="s">
        <v>17</v>
      </c>
      <c r="B14" s="15" t="s">
        <v>6</v>
      </c>
      <c r="C14" s="16">
        <v>21000</v>
      </c>
      <c r="D14" s="68" t="s">
        <v>503</v>
      </c>
      <c r="E14">
        <v>12</v>
      </c>
    </row>
    <row r="15" spans="1:5">
      <c r="A15" s="15" t="s">
        <v>18</v>
      </c>
      <c r="B15" s="15" t="s">
        <v>6</v>
      </c>
      <c r="C15" s="16">
        <v>21000</v>
      </c>
      <c r="D15" s="68" t="s">
        <v>503</v>
      </c>
      <c r="E15">
        <v>13</v>
      </c>
    </row>
    <row r="16" spans="1:5">
      <c r="A16" s="15" t="s">
        <v>19</v>
      </c>
      <c r="B16" s="15" t="s">
        <v>6</v>
      </c>
      <c r="C16" s="16">
        <v>21000</v>
      </c>
      <c r="D16" s="68" t="s">
        <v>503</v>
      </c>
      <c r="E16">
        <v>14</v>
      </c>
    </row>
    <row r="17" spans="1:6">
      <c r="A17" s="15" t="s">
        <v>55</v>
      </c>
      <c r="B17" s="15" t="s">
        <v>6</v>
      </c>
      <c r="C17" s="16">
        <v>21000</v>
      </c>
      <c r="D17" s="68" t="s">
        <v>503</v>
      </c>
      <c r="E17">
        <v>15</v>
      </c>
      <c r="F17">
        <v>1</v>
      </c>
    </row>
    <row r="18" spans="1:6">
      <c r="A18" s="15" t="s">
        <v>56</v>
      </c>
      <c r="B18" s="15" t="s">
        <v>6</v>
      </c>
      <c r="C18" s="16">
        <v>21000</v>
      </c>
      <c r="D18" s="68" t="s">
        <v>503</v>
      </c>
      <c r="E18">
        <v>16</v>
      </c>
      <c r="F18">
        <v>2</v>
      </c>
    </row>
    <row r="19" spans="1:6">
      <c r="A19" s="15" t="s">
        <v>57</v>
      </c>
      <c r="B19" s="15" t="s">
        <v>6</v>
      </c>
      <c r="C19" s="16">
        <v>21000</v>
      </c>
      <c r="D19" s="68" t="s">
        <v>503</v>
      </c>
      <c r="E19">
        <v>17</v>
      </c>
      <c r="F19">
        <v>3</v>
      </c>
    </row>
    <row r="20" spans="1:6">
      <c r="A20" s="15" t="s">
        <v>58</v>
      </c>
      <c r="B20" s="15" t="s">
        <v>6</v>
      </c>
      <c r="C20" s="16">
        <v>21000</v>
      </c>
      <c r="D20" s="68" t="s">
        <v>503</v>
      </c>
      <c r="E20">
        <v>18</v>
      </c>
      <c r="F20">
        <v>4</v>
      </c>
    </row>
    <row r="21" spans="1:6">
      <c r="A21" s="15" t="s">
        <v>59</v>
      </c>
      <c r="B21" s="15" t="s">
        <v>6</v>
      </c>
      <c r="C21" s="16">
        <v>21000</v>
      </c>
      <c r="D21" s="68" t="s">
        <v>503</v>
      </c>
      <c r="E21">
        <v>19</v>
      </c>
      <c r="F21">
        <v>5</v>
      </c>
    </row>
    <row r="22" spans="1:6">
      <c r="A22" s="15" t="s">
        <v>60</v>
      </c>
      <c r="B22" s="15" t="s">
        <v>6</v>
      </c>
      <c r="C22" s="16">
        <v>21000</v>
      </c>
      <c r="D22" s="68" t="s">
        <v>503</v>
      </c>
      <c r="E22">
        <v>20</v>
      </c>
      <c r="F22">
        <v>6</v>
      </c>
    </row>
    <row r="23" spans="1:6">
      <c r="A23" s="15" t="s">
        <v>61</v>
      </c>
      <c r="B23" s="15" t="s">
        <v>6</v>
      </c>
      <c r="C23" s="16">
        <v>21000</v>
      </c>
      <c r="D23" s="68" t="s">
        <v>503</v>
      </c>
      <c r="E23">
        <v>21</v>
      </c>
      <c r="F23">
        <v>7</v>
      </c>
    </row>
    <row r="24" spans="1:6">
      <c r="A24" s="15" t="s">
        <v>62</v>
      </c>
      <c r="B24" s="15" t="s">
        <v>6</v>
      </c>
      <c r="C24" s="16">
        <v>21000</v>
      </c>
      <c r="D24" s="68" t="s">
        <v>503</v>
      </c>
      <c r="E24">
        <v>22</v>
      </c>
      <c r="F24">
        <v>8</v>
      </c>
    </row>
    <row r="25" spans="1:6">
      <c r="A25" s="15" t="s">
        <v>63</v>
      </c>
      <c r="B25" s="15" t="s">
        <v>6</v>
      </c>
      <c r="C25" s="16">
        <v>21000</v>
      </c>
      <c r="D25" s="68" t="s">
        <v>503</v>
      </c>
      <c r="E25">
        <v>23</v>
      </c>
      <c r="F25">
        <v>9</v>
      </c>
    </row>
    <row r="26" spans="1:6">
      <c r="A26" s="15" t="s">
        <v>64</v>
      </c>
      <c r="B26" s="15" t="s">
        <v>6</v>
      </c>
      <c r="C26" s="16">
        <v>21000</v>
      </c>
      <c r="D26" s="68" t="s">
        <v>503</v>
      </c>
      <c r="E26">
        <v>24</v>
      </c>
      <c r="F26">
        <v>10</v>
      </c>
    </row>
    <row r="27" spans="1:6">
      <c r="A27" s="15" t="s">
        <v>65</v>
      </c>
      <c r="B27" s="15" t="s">
        <v>6</v>
      </c>
      <c r="C27" s="16">
        <v>21000</v>
      </c>
      <c r="D27" s="68" t="s">
        <v>503</v>
      </c>
      <c r="E27">
        <v>25</v>
      </c>
      <c r="F27">
        <v>11</v>
      </c>
    </row>
    <row r="28" spans="1:6">
      <c r="A28" s="15" t="s">
        <v>66</v>
      </c>
      <c r="B28" s="15" t="s">
        <v>6</v>
      </c>
      <c r="C28" s="16">
        <v>21000</v>
      </c>
      <c r="D28" s="68" t="s">
        <v>503</v>
      </c>
      <c r="E28">
        <v>26</v>
      </c>
      <c r="F28">
        <v>12</v>
      </c>
    </row>
    <row r="29" spans="1:6">
      <c r="A29" s="15" t="s">
        <v>67</v>
      </c>
      <c r="B29" s="15" t="s">
        <v>6</v>
      </c>
      <c r="C29" s="16">
        <v>21000</v>
      </c>
      <c r="D29" s="68" t="s">
        <v>503</v>
      </c>
      <c r="E29">
        <v>27</v>
      </c>
      <c r="F29">
        <v>13</v>
      </c>
    </row>
    <row r="30" spans="1:6">
      <c r="A30" s="15" t="s">
        <v>68</v>
      </c>
      <c r="B30" s="15" t="s">
        <v>6</v>
      </c>
      <c r="C30" s="16">
        <v>21000</v>
      </c>
      <c r="D30" s="68" t="s">
        <v>503</v>
      </c>
      <c r="E30">
        <v>28</v>
      </c>
      <c r="F30">
        <v>14</v>
      </c>
    </row>
    <row r="31" spans="1:6">
      <c r="A31" s="15" t="s">
        <v>69</v>
      </c>
      <c r="B31" s="15" t="s">
        <v>6</v>
      </c>
      <c r="C31" s="16">
        <v>21000</v>
      </c>
      <c r="D31" s="68" t="s">
        <v>503</v>
      </c>
      <c r="E31">
        <v>29</v>
      </c>
      <c r="F31">
        <v>15</v>
      </c>
    </row>
    <row r="32" spans="1:6">
      <c r="A32" s="15" t="s">
        <v>70</v>
      </c>
      <c r="B32" s="15" t="s">
        <v>6</v>
      </c>
      <c r="C32" s="16">
        <v>21000</v>
      </c>
      <c r="D32" s="68" t="s">
        <v>503</v>
      </c>
      <c r="E32">
        <v>30</v>
      </c>
      <c r="F32">
        <v>16</v>
      </c>
    </row>
    <row r="33" spans="1:6">
      <c r="A33" s="15" t="s">
        <v>71</v>
      </c>
      <c r="B33" s="15" t="s">
        <v>6</v>
      </c>
      <c r="C33" s="16">
        <v>21000</v>
      </c>
      <c r="D33" s="68" t="s">
        <v>503</v>
      </c>
      <c r="E33">
        <v>31</v>
      </c>
      <c r="F33">
        <v>17</v>
      </c>
    </row>
    <row r="34" spans="1:6">
      <c r="A34" s="15" t="s">
        <v>72</v>
      </c>
      <c r="B34" s="15" t="s">
        <v>6</v>
      </c>
      <c r="C34" s="16">
        <v>21000</v>
      </c>
      <c r="D34" s="68" t="s">
        <v>503</v>
      </c>
      <c r="E34">
        <v>32</v>
      </c>
      <c r="F34">
        <v>18</v>
      </c>
    </row>
    <row r="35" spans="1:6">
      <c r="A35" s="15" t="s">
        <v>73</v>
      </c>
      <c r="B35" s="15" t="s">
        <v>6</v>
      </c>
      <c r="C35" s="16">
        <v>21000</v>
      </c>
      <c r="D35" s="68" t="s">
        <v>503</v>
      </c>
      <c r="E35">
        <v>33</v>
      </c>
      <c r="F35">
        <v>19</v>
      </c>
    </row>
    <row r="36" spans="1:6">
      <c r="A36" s="15" t="s">
        <v>74</v>
      </c>
      <c r="B36" s="15" t="s">
        <v>6</v>
      </c>
      <c r="C36" s="16">
        <v>21000</v>
      </c>
      <c r="D36" s="68" t="s">
        <v>503</v>
      </c>
      <c r="E36">
        <v>34</v>
      </c>
      <c r="F36">
        <v>20</v>
      </c>
    </row>
    <row r="37" spans="1:6">
      <c r="A37" s="15" t="s">
        <v>75</v>
      </c>
      <c r="B37" s="15" t="s">
        <v>6</v>
      </c>
      <c r="C37" s="16">
        <v>21000</v>
      </c>
      <c r="D37" s="68" t="s">
        <v>503</v>
      </c>
      <c r="E37">
        <v>35</v>
      </c>
      <c r="F37">
        <v>21</v>
      </c>
    </row>
    <row r="38" spans="1:6">
      <c r="A38" s="15" t="s">
        <v>76</v>
      </c>
      <c r="B38" s="15" t="s">
        <v>6</v>
      </c>
      <c r="C38" s="16">
        <v>21000</v>
      </c>
      <c r="D38" s="68" t="s">
        <v>503</v>
      </c>
      <c r="E38">
        <v>36</v>
      </c>
    </row>
    <row r="39" spans="1:6">
      <c r="A39" s="15" t="s">
        <v>77</v>
      </c>
      <c r="B39" s="15" t="s">
        <v>6</v>
      </c>
      <c r="C39" s="16">
        <v>21000</v>
      </c>
      <c r="D39" s="68" t="s">
        <v>503</v>
      </c>
      <c r="E39">
        <v>37</v>
      </c>
    </row>
    <row r="40" spans="1:6">
      <c r="A40" s="15" t="s">
        <v>78</v>
      </c>
      <c r="B40" s="15" t="s">
        <v>6</v>
      </c>
      <c r="C40" s="16">
        <v>21000</v>
      </c>
      <c r="D40" s="68" t="s">
        <v>503</v>
      </c>
      <c r="E40">
        <v>38</v>
      </c>
    </row>
    <row r="41" spans="1:6">
      <c r="A41" s="15" t="s">
        <v>79</v>
      </c>
      <c r="B41" s="15" t="s">
        <v>6</v>
      </c>
      <c r="C41" s="16">
        <v>21000</v>
      </c>
      <c r="D41" s="68" t="s">
        <v>503</v>
      </c>
      <c r="E41">
        <v>39</v>
      </c>
    </row>
    <row r="42" spans="1:6">
      <c r="A42" s="15" t="s">
        <v>80</v>
      </c>
      <c r="B42" s="15" t="s">
        <v>6</v>
      </c>
      <c r="C42" s="16">
        <v>21000</v>
      </c>
      <c r="D42" s="68" t="s">
        <v>503</v>
      </c>
      <c r="E42">
        <v>40</v>
      </c>
    </row>
    <row r="43" spans="1:6">
      <c r="A43" s="15" t="s">
        <v>81</v>
      </c>
      <c r="B43" s="15" t="s">
        <v>6</v>
      </c>
      <c r="C43" s="16">
        <v>21000</v>
      </c>
      <c r="D43" s="68" t="s">
        <v>503</v>
      </c>
      <c r="E43">
        <v>41</v>
      </c>
    </row>
    <row r="44" spans="1:6">
      <c r="A44" s="15" t="s">
        <v>82</v>
      </c>
      <c r="B44" s="15" t="s">
        <v>6</v>
      </c>
      <c r="C44" s="16">
        <v>21000</v>
      </c>
      <c r="D44" s="68" t="s">
        <v>503</v>
      </c>
      <c r="E44">
        <v>42</v>
      </c>
    </row>
    <row r="45" spans="1:6">
      <c r="A45" s="15" t="s">
        <v>83</v>
      </c>
      <c r="B45" s="15" t="s">
        <v>6</v>
      </c>
      <c r="C45" s="16">
        <v>21000</v>
      </c>
      <c r="D45" s="68" t="s">
        <v>503</v>
      </c>
      <c r="E45">
        <v>43</v>
      </c>
    </row>
    <row r="46" spans="1:6">
      <c r="A46" s="15" t="s">
        <v>84</v>
      </c>
      <c r="B46" s="15" t="s">
        <v>6</v>
      </c>
      <c r="C46" s="16">
        <v>21000</v>
      </c>
      <c r="D46" s="68" t="s">
        <v>503</v>
      </c>
      <c r="E46">
        <v>44</v>
      </c>
    </row>
    <row r="47" spans="1:6">
      <c r="A47" s="15" t="s">
        <v>85</v>
      </c>
      <c r="B47" s="15" t="s">
        <v>6</v>
      </c>
      <c r="C47" s="16">
        <v>21000</v>
      </c>
      <c r="D47" s="68" t="s">
        <v>503</v>
      </c>
      <c r="E47">
        <v>45</v>
      </c>
    </row>
    <row r="48" spans="1:6">
      <c r="A48" s="15" t="s">
        <v>86</v>
      </c>
      <c r="B48" s="15" t="s">
        <v>6</v>
      </c>
      <c r="C48" s="16">
        <v>21000</v>
      </c>
      <c r="D48" s="68" t="s">
        <v>503</v>
      </c>
      <c r="E48">
        <v>46</v>
      </c>
    </row>
    <row r="49" spans="1:5">
      <c r="A49" s="15" t="s">
        <v>87</v>
      </c>
      <c r="B49" s="15" t="s">
        <v>6</v>
      </c>
      <c r="C49" s="16">
        <v>21000</v>
      </c>
      <c r="D49" s="68" t="s">
        <v>503</v>
      </c>
      <c r="E49">
        <v>47</v>
      </c>
    </row>
    <row r="50" spans="1:5">
      <c r="A50" s="15" t="s">
        <v>88</v>
      </c>
      <c r="B50" s="15" t="s">
        <v>6</v>
      </c>
      <c r="C50" s="16">
        <v>21000</v>
      </c>
      <c r="D50" s="68" t="s">
        <v>503</v>
      </c>
      <c r="E50">
        <v>48</v>
      </c>
    </row>
    <row r="51" spans="1:5">
      <c r="A51" s="15" t="s">
        <v>89</v>
      </c>
      <c r="B51" s="15" t="s">
        <v>6</v>
      </c>
      <c r="C51" s="16">
        <v>21000</v>
      </c>
      <c r="D51" s="68" t="s">
        <v>503</v>
      </c>
      <c r="E51">
        <v>49</v>
      </c>
    </row>
    <row r="52" spans="1:5">
      <c r="A52" s="15" t="s">
        <v>90</v>
      </c>
      <c r="B52" s="15" t="s">
        <v>6</v>
      </c>
      <c r="C52" s="16">
        <v>21000</v>
      </c>
      <c r="D52" s="68" t="s">
        <v>503</v>
      </c>
      <c r="E52">
        <v>50</v>
      </c>
    </row>
    <row r="53" spans="1:5">
      <c r="A53" s="15" t="s">
        <v>91</v>
      </c>
      <c r="B53" s="15" t="s">
        <v>6</v>
      </c>
      <c r="C53" s="16">
        <v>21000</v>
      </c>
      <c r="D53" s="68" t="s">
        <v>503</v>
      </c>
      <c r="E53">
        <v>51</v>
      </c>
    </row>
    <row r="54" spans="1:5">
      <c r="A54" s="15" t="s">
        <v>92</v>
      </c>
      <c r="B54" s="15" t="s">
        <v>6</v>
      </c>
      <c r="C54" s="16">
        <v>21000</v>
      </c>
      <c r="D54" s="68" t="s">
        <v>503</v>
      </c>
      <c r="E54">
        <v>52</v>
      </c>
    </row>
    <row r="55" spans="1:5">
      <c r="A55" s="15" t="s">
        <v>93</v>
      </c>
      <c r="B55" s="15" t="s">
        <v>6</v>
      </c>
      <c r="C55" s="16">
        <v>21000</v>
      </c>
      <c r="D55" s="68" t="s">
        <v>503</v>
      </c>
      <c r="E55">
        <v>53</v>
      </c>
    </row>
    <row r="56" spans="1:5">
      <c r="A56" s="15" t="s">
        <v>94</v>
      </c>
      <c r="B56" s="15" t="s">
        <v>6</v>
      </c>
      <c r="C56" s="16">
        <v>21000</v>
      </c>
      <c r="D56" s="68" t="s">
        <v>503</v>
      </c>
      <c r="E56">
        <v>54</v>
      </c>
    </row>
    <row r="57" spans="1:5">
      <c r="A57" s="15" t="s">
        <v>95</v>
      </c>
      <c r="B57" s="15" t="s">
        <v>6</v>
      </c>
      <c r="C57" s="16">
        <v>21000</v>
      </c>
      <c r="D57" s="68" t="s">
        <v>503</v>
      </c>
      <c r="E57">
        <v>55</v>
      </c>
    </row>
    <row r="58" spans="1:5">
      <c r="A58" s="15" t="s">
        <v>96</v>
      </c>
      <c r="B58" s="15" t="s">
        <v>6</v>
      </c>
      <c r="C58" s="16">
        <v>21000</v>
      </c>
      <c r="D58" s="68" t="s">
        <v>503</v>
      </c>
      <c r="E58">
        <v>56</v>
      </c>
    </row>
    <row r="59" spans="1:5">
      <c r="A59" s="15" t="s">
        <v>97</v>
      </c>
      <c r="B59" s="15" t="s">
        <v>6</v>
      </c>
      <c r="C59" s="16">
        <v>21000</v>
      </c>
      <c r="D59" s="68" t="s">
        <v>503</v>
      </c>
      <c r="E59">
        <v>57</v>
      </c>
    </row>
    <row r="60" spans="1:5">
      <c r="A60" s="15" t="s">
        <v>98</v>
      </c>
      <c r="B60" s="15" t="s">
        <v>6</v>
      </c>
      <c r="C60" s="16">
        <v>21000</v>
      </c>
      <c r="D60" s="68" t="s">
        <v>503</v>
      </c>
      <c r="E60">
        <v>58</v>
      </c>
    </row>
    <row r="61" spans="1:5">
      <c r="A61" s="15" t="s">
        <v>99</v>
      </c>
      <c r="B61" s="15" t="s">
        <v>6</v>
      </c>
      <c r="C61" s="16">
        <v>21000</v>
      </c>
      <c r="D61" s="68" t="s">
        <v>503</v>
      </c>
      <c r="E61">
        <v>59</v>
      </c>
    </row>
    <row r="62" spans="1:5">
      <c r="A62" s="15" t="s">
        <v>100</v>
      </c>
      <c r="B62" s="15" t="s">
        <v>6</v>
      </c>
      <c r="C62" s="16">
        <v>21000</v>
      </c>
      <c r="D62" s="68" t="s">
        <v>503</v>
      </c>
      <c r="E62">
        <v>60</v>
      </c>
    </row>
    <row r="63" spans="1:5">
      <c r="A63" s="15" t="s">
        <v>101</v>
      </c>
      <c r="B63" s="15" t="s">
        <v>6</v>
      </c>
      <c r="C63" s="16">
        <v>21000</v>
      </c>
      <c r="D63" s="68" t="s">
        <v>503</v>
      </c>
      <c r="E63">
        <v>61</v>
      </c>
    </row>
    <row r="64" spans="1:5">
      <c r="A64" s="15" t="s">
        <v>102</v>
      </c>
      <c r="B64" s="15" t="s">
        <v>6</v>
      </c>
      <c r="C64" s="16">
        <v>21000</v>
      </c>
      <c r="D64" s="68" t="s">
        <v>503</v>
      </c>
      <c r="E64">
        <v>62</v>
      </c>
    </row>
    <row r="65" spans="1:5">
      <c r="A65" s="15" t="s">
        <v>103</v>
      </c>
      <c r="B65" s="15" t="s">
        <v>6</v>
      </c>
      <c r="C65" s="16">
        <v>21000</v>
      </c>
      <c r="D65" s="68" t="s">
        <v>503</v>
      </c>
      <c r="E65">
        <v>63</v>
      </c>
    </row>
    <row r="66" spans="1:5">
      <c r="A66" s="15" t="s">
        <v>104</v>
      </c>
      <c r="B66" s="15" t="s">
        <v>6</v>
      </c>
      <c r="C66" s="16">
        <v>21000</v>
      </c>
      <c r="D66" s="68" t="s">
        <v>503</v>
      </c>
      <c r="E66">
        <v>64</v>
      </c>
    </row>
    <row r="67" spans="1:5">
      <c r="A67" s="15" t="s">
        <v>105</v>
      </c>
      <c r="B67" s="15" t="s">
        <v>6</v>
      </c>
      <c r="C67" s="16">
        <v>21000</v>
      </c>
      <c r="D67" s="68" t="s">
        <v>503</v>
      </c>
      <c r="E67">
        <v>65</v>
      </c>
    </row>
    <row r="68" spans="1:5">
      <c r="A68" s="15" t="s">
        <v>33</v>
      </c>
      <c r="B68" s="15" t="s">
        <v>34</v>
      </c>
      <c r="C68" s="16">
        <v>24000</v>
      </c>
      <c r="D68" s="68" t="s">
        <v>503</v>
      </c>
      <c r="E68">
        <v>1</v>
      </c>
    </row>
    <row r="69" spans="1:5">
      <c r="A69" s="15" t="s">
        <v>35</v>
      </c>
      <c r="B69" s="15" t="s">
        <v>34</v>
      </c>
      <c r="C69" s="16">
        <v>24000</v>
      </c>
      <c r="D69" s="68" t="s">
        <v>503</v>
      </c>
      <c r="E69">
        <v>2</v>
      </c>
    </row>
    <row r="70" spans="1:5">
      <c r="A70" s="15" t="s">
        <v>36</v>
      </c>
      <c r="B70" s="15" t="s">
        <v>34</v>
      </c>
      <c r="C70" s="16">
        <v>24000</v>
      </c>
      <c r="D70" s="68" t="s">
        <v>503</v>
      </c>
      <c r="E70">
        <v>3</v>
      </c>
    </row>
    <row r="71" spans="1:5">
      <c r="A71" s="15" t="s">
        <v>37</v>
      </c>
      <c r="B71" s="15" t="s">
        <v>34</v>
      </c>
      <c r="C71" s="16">
        <v>24000</v>
      </c>
      <c r="D71" s="68" t="s">
        <v>503</v>
      </c>
      <c r="E71">
        <v>4</v>
      </c>
    </row>
    <row r="72" spans="1:5">
      <c r="A72" s="15" t="s">
        <v>38</v>
      </c>
      <c r="B72" s="15" t="s">
        <v>34</v>
      </c>
      <c r="C72" s="16">
        <v>24000</v>
      </c>
      <c r="D72" s="68" t="s">
        <v>503</v>
      </c>
      <c r="E72">
        <v>5</v>
      </c>
    </row>
    <row r="73" spans="1:5">
      <c r="A73" s="15" t="s">
        <v>39</v>
      </c>
      <c r="B73" s="15" t="s">
        <v>34</v>
      </c>
      <c r="C73" s="16">
        <v>24000</v>
      </c>
      <c r="D73" s="68" t="s">
        <v>503</v>
      </c>
      <c r="E73">
        <v>6</v>
      </c>
    </row>
    <row r="74" spans="1:5">
      <c r="A74" s="15" t="s">
        <v>40</v>
      </c>
      <c r="B74" s="15" t="s">
        <v>34</v>
      </c>
      <c r="C74" s="16">
        <v>24000</v>
      </c>
      <c r="D74" s="68" t="s">
        <v>503</v>
      </c>
      <c r="E74">
        <v>7</v>
      </c>
    </row>
    <row r="75" spans="1:5">
      <c r="A75" s="15" t="s">
        <v>41</v>
      </c>
      <c r="B75" s="15" t="s">
        <v>34</v>
      </c>
      <c r="C75" s="16">
        <v>24000</v>
      </c>
      <c r="D75" s="68" t="s">
        <v>503</v>
      </c>
      <c r="E75">
        <v>8</v>
      </c>
    </row>
    <row r="76" spans="1:5">
      <c r="A76" s="15" t="s">
        <v>42</v>
      </c>
      <c r="B76" s="15" t="s">
        <v>34</v>
      </c>
      <c r="C76" s="16">
        <v>24000</v>
      </c>
      <c r="D76" s="68" t="s">
        <v>503</v>
      </c>
      <c r="E76">
        <v>9</v>
      </c>
    </row>
    <row r="77" spans="1:5">
      <c r="A77" s="15" t="s">
        <v>43</v>
      </c>
      <c r="B77" s="15" t="s">
        <v>34</v>
      </c>
      <c r="C77" s="16">
        <v>24000</v>
      </c>
      <c r="D77" s="68" t="s">
        <v>503</v>
      </c>
      <c r="E77">
        <v>10</v>
      </c>
    </row>
    <row r="78" spans="1:5">
      <c r="A78" s="15" t="s">
        <v>44</v>
      </c>
      <c r="B78" s="15" t="s">
        <v>34</v>
      </c>
      <c r="C78" s="16">
        <v>24000</v>
      </c>
      <c r="D78" s="68" t="s">
        <v>503</v>
      </c>
      <c r="E78">
        <v>11</v>
      </c>
    </row>
    <row r="79" spans="1:5">
      <c r="A79" s="15" t="s">
        <v>45</v>
      </c>
      <c r="B79" s="15" t="s">
        <v>34</v>
      </c>
      <c r="C79" s="16">
        <v>24000</v>
      </c>
      <c r="D79" s="68" t="s">
        <v>503</v>
      </c>
      <c r="E79">
        <v>12</v>
      </c>
    </row>
    <row r="80" spans="1:5">
      <c r="A80" s="15" t="s">
        <v>46</v>
      </c>
      <c r="B80" s="15" t="s">
        <v>34</v>
      </c>
      <c r="C80" s="16">
        <v>24000</v>
      </c>
      <c r="D80" s="68" t="s">
        <v>503</v>
      </c>
      <c r="E80">
        <v>13</v>
      </c>
    </row>
    <row r="81" spans="1:5">
      <c r="A81" s="15" t="s">
        <v>47</v>
      </c>
      <c r="B81" s="15" t="s">
        <v>34</v>
      </c>
      <c r="C81" s="16">
        <v>24000</v>
      </c>
      <c r="D81" s="68" t="s">
        <v>503</v>
      </c>
      <c r="E81">
        <v>14</v>
      </c>
    </row>
    <row r="82" spans="1:5">
      <c r="A82" s="15" t="s">
        <v>48</v>
      </c>
      <c r="B82" s="15" t="s">
        <v>34</v>
      </c>
      <c r="C82" s="16">
        <v>24000</v>
      </c>
      <c r="D82" s="68" t="s">
        <v>503</v>
      </c>
      <c r="E82">
        <v>15</v>
      </c>
    </row>
    <row r="83" spans="1:5">
      <c r="A83" s="15" t="s">
        <v>49</v>
      </c>
      <c r="B83" s="15" t="s">
        <v>34</v>
      </c>
      <c r="C83" s="16">
        <v>24000</v>
      </c>
      <c r="D83" s="68" t="s">
        <v>503</v>
      </c>
      <c r="E83">
        <v>16</v>
      </c>
    </row>
    <row r="84" spans="1:5">
      <c r="A84" s="15" t="s">
        <v>50</v>
      </c>
      <c r="B84" s="15" t="s">
        <v>34</v>
      </c>
      <c r="C84" s="16">
        <v>24000</v>
      </c>
      <c r="D84" s="68" t="s">
        <v>503</v>
      </c>
      <c r="E84">
        <v>17</v>
      </c>
    </row>
    <row r="85" spans="1:5">
      <c r="A85" s="15" t="s">
        <v>51</v>
      </c>
      <c r="B85" s="15" t="s">
        <v>34</v>
      </c>
      <c r="C85" s="16">
        <v>24000</v>
      </c>
      <c r="D85" s="68" t="s">
        <v>503</v>
      </c>
      <c r="E85">
        <v>18</v>
      </c>
    </row>
    <row r="86" spans="1:5">
      <c r="A86" s="15" t="s">
        <v>52</v>
      </c>
      <c r="B86" s="15" t="s">
        <v>34</v>
      </c>
      <c r="C86" s="16">
        <v>24000</v>
      </c>
      <c r="D86" s="68" t="s">
        <v>503</v>
      </c>
      <c r="E86">
        <v>19</v>
      </c>
    </row>
    <row r="87" spans="1:5">
      <c r="A87" s="15" t="s">
        <v>53</v>
      </c>
      <c r="B87" s="15" t="s">
        <v>34</v>
      </c>
      <c r="C87" s="16">
        <v>24000</v>
      </c>
      <c r="D87" s="68" t="s">
        <v>503</v>
      </c>
      <c r="E87">
        <v>20</v>
      </c>
    </row>
    <row r="88" spans="1:5">
      <c r="A88" s="15" t="s">
        <v>54</v>
      </c>
      <c r="B88" s="15" t="s">
        <v>34</v>
      </c>
      <c r="C88" s="16">
        <v>24000</v>
      </c>
      <c r="D88" s="68" t="s">
        <v>503</v>
      </c>
      <c r="E88">
        <v>21</v>
      </c>
    </row>
    <row r="89" spans="1:5">
      <c r="A89" s="15" t="s">
        <v>106</v>
      </c>
      <c r="B89" s="15" t="s">
        <v>34</v>
      </c>
      <c r="C89" s="16">
        <v>24000</v>
      </c>
      <c r="D89" s="68" t="s">
        <v>503</v>
      </c>
      <c r="E89">
        <v>22</v>
      </c>
    </row>
    <row r="90" spans="1:5">
      <c r="A90" s="15" t="s">
        <v>107</v>
      </c>
      <c r="B90" s="15" t="s">
        <v>34</v>
      </c>
      <c r="C90" s="16">
        <v>24000</v>
      </c>
      <c r="D90" s="68" t="s">
        <v>503</v>
      </c>
      <c r="E90">
        <v>23</v>
      </c>
    </row>
    <row r="91" spans="1:5">
      <c r="A91" s="15" t="s">
        <v>108</v>
      </c>
      <c r="B91" s="15" t="s">
        <v>34</v>
      </c>
      <c r="C91" s="16">
        <v>24000</v>
      </c>
      <c r="D91" s="68" t="s">
        <v>503</v>
      </c>
      <c r="E91">
        <v>24</v>
      </c>
    </row>
    <row r="92" spans="1:5">
      <c r="A92" s="15" t="s">
        <v>109</v>
      </c>
      <c r="B92" s="15" t="s">
        <v>34</v>
      </c>
      <c r="C92" s="16">
        <v>24000</v>
      </c>
      <c r="D92" s="68" t="s">
        <v>503</v>
      </c>
      <c r="E92">
        <v>25</v>
      </c>
    </row>
    <row r="93" spans="1:5">
      <c r="A93" s="15" t="s">
        <v>110</v>
      </c>
      <c r="B93" s="15" t="s">
        <v>34</v>
      </c>
      <c r="C93" s="16">
        <v>24000</v>
      </c>
      <c r="D93" s="68" t="s">
        <v>503</v>
      </c>
      <c r="E93">
        <v>26</v>
      </c>
    </row>
    <row r="94" spans="1:5">
      <c r="A94" s="15" t="s">
        <v>111</v>
      </c>
      <c r="B94" s="15" t="s">
        <v>34</v>
      </c>
      <c r="C94" s="16">
        <v>24000</v>
      </c>
      <c r="D94" s="68" t="s">
        <v>503</v>
      </c>
      <c r="E94">
        <v>27</v>
      </c>
    </row>
    <row r="95" spans="1:5">
      <c r="A95" s="15" t="s">
        <v>112</v>
      </c>
      <c r="B95" s="15" t="s">
        <v>34</v>
      </c>
      <c r="C95" s="16">
        <v>24000</v>
      </c>
      <c r="D95" s="68" t="s">
        <v>503</v>
      </c>
      <c r="E95">
        <v>28</v>
      </c>
    </row>
    <row r="96" spans="1:5">
      <c r="A96" s="15" t="s">
        <v>113</v>
      </c>
      <c r="B96" s="15" t="s">
        <v>34</v>
      </c>
      <c r="C96" s="16">
        <v>24000</v>
      </c>
      <c r="D96" s="68" t="s">
        <v>503</v>
      </c>
      <c r="E96">
        <v>29</v>
      </c>
    </row>
    <row r="97" spans="1:5">
      <c r="A97" s="15" t="s">
        <v>114</v>
      </c>
      <c r="B97" s="15" t="s">
        <v>34</v>
      </c>
      <c r="C97" s="16">
        <v>24000</v>
      </c>
      <c r="D97" s="68" t="s">
        <v>503</v>
      </c>
      <c r="E97">
        <v>30</v>
      </c>
    </row>
    <row r="98" spans="1:5">
      <c r="A98" s="15" t="s">
        <v>115</v>
      </c>
      <c r="B98" s="15" t="s">
        <v>34</v>
      </c>
      <c r="C98" s="16">
        <v>24000</v>
      </c>
      <c r="D98" s="68" t="s">
        <v>503</v>
      </c>
      <c r="E98">
        <v>31</v>
      </c>
    </row>
    <row r="99" spans="1:5">
      <c r="A99" s="15" t="s">
        <v>116</v>
      </c>
      <c r="B99" s="15" t="s">
        <v>34</v>
      </c>
      <c r="C99" s="16">
        <v>24000</v>
      </c>
      <c r="D99" s="68" t="s">
        <v>503</v>
      </c>
      <c r="E99">
        <v>32</v>
      </c>
    </row>
    <row r="100" spans="1:5">
      <c r="A100" s="15" t="s">
        <v>117</v>
      </c>
      <c r="B100" s="15" t="s">
        <v>34</v>
      </c>
      <c r="C100" s="16">
        <v>24000</v>
      </c>
      <c r="D100" s="68" t="s">
        <v>503</v>
      </c>
      <c r="E100">
        <v>33</v>
      </c>
    </row>
    <row r="101" spans="1:5">
      <c r="A101" s="15" t="s">
        <v>118</v>
      </c>
      <c r="B101" s="15" t="s">
        <v>34</v>
      </c>
      <c r="C101" s="16">
        <v>24000</v>
      </c>
      <c r="D101" s="68" t="s">
        <v>503</v>
      </c>
      <c r="E101">
        <v>34</v>
      </c>
    </row>
    <row r="102" spans="1:5">
      <c r="A102" s="15" t="s">
        <v>119</v>
      </c>
      <c r="B102" s="15" t="s">
        <v>34</v>
      </c>
      <c r="C102" s="16">
        <v>24000</v>
      </c>
      <c r="D102" s="68" t="s">
        <v>503</v>
      </c>
      <c r="E102">
        <v>35</v>
      </c>
    </row>
    <row r="103" spans="1:5">
      <c r="A103" s="15" t="s">
        <v>120</v>
      </c>
      <c r="B103" s="15" t="s">
        <v>34</v>
      </c>
      <c r="C103" s="16">
        <v>24000</v>
      </c>
      <c r="D103" s="68" t="s">
        <v>503</v>
      </c>
      <c r="E103">
        <v>36</v>
      </c>
    </row>
    <row r="104" spans="1:5">
      <c r="A104" s="15" t="s">
        <v>121</v>
      </c>
      <c r="B104" s="15" t="s">
        <v>34</v>
      </c>
      <c r="C104" s="16">
        <v>24000</v>
      </c>
      <c r="D104" s="68" t="s">
        <v>503</v>
      </c>
      <c r="E104">
        <v>37</v>
      </c>
    </row>
    <row r="105" spans="1:5">
      <c r="A105" s="15" t="s">
        <v>122</v>
      </c>
      <c r="B105" s="15" t="s">
        <v>34</v>
      </c>
      <c r="C105" s="16">
        <v>24000</v>
      </c>
      <c r="D105" s="68" t="s">
        <v>503</v>
      </c>
      <c r="E105">
        <v>38</v>
      </c>
    </row>
    <row r="106" spans="1:5">
      <c r="A106" s="15" t="s">
        <v>123</v>
      </c>
      <c r="B106" s="15" t="s">
        <v>34</v>
      </c>
      <c r="C106" s="16">
        <v>24000</v>
      </c>
      <c r="D106" s="68" t="s">
        <v>503</v>
      </c>
      <c r="E106">
        <v>39</v>
      </c>
    </row>
    <row r="107" spans="1:5">
      <c r="A107" s="15" t="s">
        <v>124</v>
      </c>
      <c r="B107" s="15" t="s">
        <v>34</v>
      </c>
      <c r="C107" s="16">
        <v>24000</v>
      </c>
      <c r="D107" s="68" t="s">
        <v>503</v>
      </c>
      <c r="E107">
        <v>40</v>
      </c>
    </row>
    <row r="108" spans="1:5">
      <c r="A108" s="15" t="s">
        <v>125</v>
      </c>
      <c r="B108" s="15" t="s">
        <v>34</v>
      </c>
      <c r="C108" s="16">
        <v>24000</v>
      </c>
      <c r="D108" s="68" t="s">
        <v>503</v>
      </c>
      <c r="E108">
        <v>41</v>
      </c>
    </row>
    <row r="109" spans="1:5">
      <c r="A109" s="15" t="s">
        <v>126</v>
      </c>
      <c r="B109" s="15" t="s">
        <v>34</v>
      </c>
      <c r="C109" s="16">
        <v>24000</v>
      </c>
      <c r="D109" s="68" t="s">
        <v>503</v>
      </c>
      <c r="E109">
        <v>42</v>
      </c>
    </row>
    <row r="110" spans="1:5">
      <c r="A110" s="15" t="s">
        <v>127</v>
      </c>
      <c r="B110" s="15" t="s">
        <v>34</v>
      </c>
      <c r="C110" s="16">
        <v>24000</v>
      </c>
      <c r="D110" s="68" t="s">
        <v>503</v>
      </c>
      <c r="E110">
        <v>43</v>
      </c>
    </row>
    <row r="111" spans="1:5">
      <c r="A111" s="15" t="s">
        <v>128</v>
      </c>
      <c r="B111" s="15" t="s">
        <v>34</v>
      </c>
      <c r="C111" s="16">
        <v>24000</v>
      </c>
      <c r="D111" s="68" t="s">
        <v>503</v>
      </c>
      <c r="E111">
        <v>44</v>
      </c>
    </row>
    <row r="112" spans="1:5">
      <c r="A112" s="15" t="s">
        <v>129</v>
      </c>
      <c r="B112" s="15" t="s">
        <v>34</v>
      </c>
      <c r="C112" s="16">
        <v>24000</v>
      </c>
      <c r="D112" s="68" t="s">
        <v>503</v>
      </c>
      <c r="E112">
        <v>45</v>
      </c>
    </row>
    <row r="113" spans="1:5">
      <c r="A113" s="15" t="s">
        <v>130</v>
      </c>
      <c r="B113" s="15" t="s">
        <v>34</v>
      </c>
      <c r="C113" s="16">
        <v>24000</v>
      </c>
      <c r="D113" s="68" t="s">
        <v>503</v>
      </c>
      <c r="E113">
        <v>46</v>
      </c>
    </row>
    <row r="114" spans="1:5">
      <c r="A114" s="15" t="s">
        <v>131</v>
      </c>
      <c r="B114" s="15" t="s">
        <v>34</v>
      </c>
      <c r="C114" s="16">
        <v>24000</v>
      </c>
      <c r="D114" s="68" t="s">
        <v>503</v>
      </c>
      <c r="E114">
        <v>47</v>
      </c>
    </row>
    <row r="115" spans="1:5">
      <c r="A115" s="15" t="s">
        <v>132</v>
      </c>
      <c r="B115" s="15" t="s">
        <v>34</v>
      </c>
      <c r="C115" s="16">
        <v>24000</v>
      </c>
      <c r="D115" s="68" t="s">
        <v>503</v>
      </c>
      <c r="E115">
        <v>48</v>
      </c>
    </row>
    <row r="116" spans="1:5">
      <c r="A116" s="15" t="s">
        <v>133</v>
      </c>
      <c r="B116" s="15" t="s">
        <v>34</v>
      </c>
      <c r="C116" s="16">
        <v>24000</v>
      </c>
      <c r="D116" s="68" t="s">
        <v>503</v>
      </c>
      <c r="E116">
        <v>49</v>
      </c>
    </row>
    <row r="117" spans="1:5">
      <c r="A117" s="15" t="s">
        <v>134</v>
      </c>
      <c r="B117" s="15" t="s">
        <v>34</v>
      </c>
      <c r="C117" s="16">
        <v>24000</v>
      </c>
      <c r="D117" s="68" t="s">
        <v>503</v>
      </c>
      <c r="E117">
        <v>50</v>
      </c>
    </row>
    <row r="118" spans="1:5">
      <c r="A118" s="15" t="s">
        <v>135</v>
      </c>
      <c r="B118" s="15" t="s">
        <v>34</v>
      </c>
      <c r="C118" s="16">
        <v>24000</v>
      </c>
      <c r="D118" s="68" t="s">
        <v>503</v>
      </c>
      <c r="E118">
        <v>51</v>
      </c>
    </row>
    <row r="119" spans="1:5">
      <c r="A119" s="15" t="s">
        <v>136</v>
      </c>
      <c r="B119" s="15" t="s">
        <v>34</v>
      </c>
      <c r="C119" s="16">
        <v>24000</v>
      </c>
      <c r="D119" s="68" t="s">
        <v>503</v>
      </c>
      <c r="E119">
        <v>52</v>
      </c>
    </row>
    <row r="120" spans="1:5">
      <c r="A120" s="15" t="s">
        <v>137</v>
      </c>
      <c r="B120" s="15" t="s">
        <v>34</v>
      </c>
      <c r="C120" s="16">
        <v>24000</v>
      </c>
      <c r="D120" s="68" t="s">
        <v>503</v>
      </c>
      <c r="E120">
        <v>53</v>
      </c>
    </row>
    <row r="121" spans="1:5">
      <c r="A121" s="15" t="s">
        <v>138</v>
      </c>
      <c r="B121" s="15" t="s">
        <v>34</v>
      </c>
      <c r="C121" s="16">
        <v>24000</v>
      </c>
      <c r="D121" s="68" t="s">
        <v>503</v>
      </c>
      <c r="E121">
        <v>54</v>
      </c>
    </row>
    <row r="122" spans="1:5">
      <c r="A122" s="15" t="s">
        <v>139</v>
      </c>
      <c r="B122" s="15" t="s">
        <v>34</v>
      </c>
      <c r="C122" s="16">
        <v>24000</v>
      </c>
      <c r="D122" s="68" t="s">
        <v>503</v>
      </c>
      <c r="E122">
        <v>55</v>
      </c>
    </row>
    <row r="123" spans="1:5">
      <c r="A123" s="15" t="s">
        <v>140</v>
      </c>
      <c r="B123" s="15" t="s">
        <v>34</v>
      </c>
      <c r="C123" s="16">
        <v>24000</v>
      </c>
      <c r="D123" s="68" t="s">
        <v>503</v>
      </c>
      <c r="E123">
        <v>56</v>
      </c>
    </row>
    <row r="124" spans="1:5">
      <c r="A124" s="15" t="s">
        <v>141</v>
      </c>
      <c r="B124" s="15" t="s">
        <v>34</v>
      </c>
      <c r="C124" s="16">
        <v>24000</v>
      </c>
      <c r="D124" s="68" t="s">
        <v>503</v>
      </c>
      <c r="E124">
        <v>57</v>
      </c>
    </row>
    <row r="125" spans="1:5">
      <c r="A125" s="15" t="s">
        <v>142</v>
      </c>
      <c r="B125" s="15" t="s">
        <v>34</v>
      </c>
      <c r="C125" s="16">
        <v>24000</v>
      </c>
      <c r="D125" s="68" t="s">
        <v>503</v>
      </c>
      <c r="E125">
        <v>58</v>
      </c>
    </row>
    <row r="126" spans="1:5">
      <c r="A126" s="15" t="s">
        <v>143</v>
      </c>
      <c r="B126" s="15" t="s">
        <v>34</v>
      </c>
      <c r="C126" s="16">
        <v>24000</v>
      </c>
      <c r="D126" s="68" t="s">
        <v>503</v>
      </c>
      <c r="E126">
        <v>59</v>
      </c>
    </row>
    <row r="127" spans="1:5">
      <c r="A127" s="15" t="s">
        <v>144</v>
      </c>
      <c r="B127" s="15" t="s">
        <v>34</v>
      </c>
      <c r="C127" s="16">
        <v>24000</v>
      </c>
      <c r="D127" s="68" t="s">
        <v>503</v>
      </c>
      <c r="E127">
        <v>60</v>
      </c>
    </row>
    <row r="128" spans="1:5">
      <c r="A128" s="15" t="s">
        <v>145</v>
      </c>
      <c r="B128" s="15" t="s">
        <v>34</v>
      </c>
      <c r="C128" s="16">
        <v>24000</v>
      </c>
      <c r="D128" s="68" t="s">
        <v>503</v>
      </c>
      <c r="E128">
        <v>61</v>
      </c>
    </row>
    <row r="129" spans="1:6">
      <c r="A129" s="15" t="s">
        <v>146</v>
      </c>
      <c r="B129" s="15" t="s">
        <v>34</v>
      </c>
      <c r="C129" s="16">
        <v>24000</v>
      </c>
      <c r="D129" s="68" t="s">
        <v>503</v>
      </c>
      <c r="E129">
        <v>62</v>
      </c>
    </row>
    <row r="130" spans="1:6">
      <c r="A130" s="15" t="s">
        <v>147</v>
      </c>
      <c r="B130" s="15" t="s">
        <v>34</v>
      </c>
      <c r="C130" s="16">
        <v>24000</v>
      </c>
      <c r="D130" s="68" t="s">
        <v>503</v>
      </c>
      <c r="E130">
        <v>63</v>
      </c>
    </row>
    <row r="131" spans="1:6">
      <c r="A131" s="15" t="s">
        <v>148</v>
      </c>
      <c r="B131" s="15" t="s">
        <v>34</v>
      </c>
      <c r="C131" s="16">
        <v>24000</v>
      </c>
      <c r="D131" s="68" t="s">
        <v>503</v>
      </c>
      <c r="E131">
        <v>64</v>
      </c>
    </row>
    <row r="132" spans="1:6">
      <c r="A132" s="15" t="s">
        <v>20</v>
      </c>
      <c r="B132" s="15" t="s">
        <v>34</v>
      </c>
      <c r="C132" s="16">
        <v>24000</v>
      </c>
      <c r="D132" s="68" t="s">
        <v>503</v>
      </c>
      <c r="E132">
        <v>65</v>
      </c>
    </row>
    <row r="133" spans="1:6" ht="48">
      <c r="A133" s="15" t="s">
        <v>149</v>
      </c>
      <c r="B133" s="15" t="s">
        <v>150</v>
      </c>
      <c r="C133" s="17">
        <v>4760595</v>
      </c>
      <c r="D133" s="144" t="s">
        <v>504</v>
      </c>
    </row>
    <row r="134" spans="1:6" ht="24">
      <c r="A134" s="15" t="s">
        <v>151</v>
      </c>
      <c r="B134" s="168" t="s">
        <v>553</v>
      </c>
      <c r="C134" s="17">
        <v>4855500</v>
      </c>
      <c r="D134" s="144" t="s">
        <v>504</v>
      </c>
    </row>
    <row r="135" spans="1:6" ht="36">
      <c r="A135" s="15" t="s">
        <v>152</v>
      </c>
      <c r="B135" s="15" t="s">
        <v>153</v>
      </c>
      <c r="C135" s="17">
        <v>4810533</v>
      </c>
      <c r="D135" s="144" t="s">
        <v>504</v>
      </c>
      <c r="F135" s="90">
        <f>C133+C134+C135</f>
        <v>14426628</v>
      </c>
    </row>
    <row r="136" spans="1:6" ht="24">
      <c r="A136" s="15" t="s">
        <v>23</v>
      </c>
      <c r="B136" s="15" t="s">
        <v>154</v>
      </c>
      <c r="C136" s="17">
        <v>403442</v>
      </c>
      <c r="D136" s="144" t="s">
        <v>505</v>
      </c>
      <c r="E136">
        <v>1</v>
      </c>
    </row>
    <row r="137" spans="1:6" ht="24">
      <c r="A137" s="15" t="s">
        <v>155</v>
      </c>
      <c r="B137" s="15" t="s">
        <v>156</v>
      </c>
      <c r="C137" s="17">
        <v>676494</v>
      </c>
      <c r="D137" s="144" t="s">
        <v>506</v>
      </c>
      <c r="E137">
        <v>2</v>
      </c>
    </row>
    <row r="138" spans="1:6" ht="24">
      <c r="A138" s="15" t="s">
        <v>157</v>
      </c>
      <c r="B138" s="15" t="s">
        <v>158</v>
      </c>
      <c r="C138" s="17">
        <v>776971</v>
      </c>
      <c r="D138" s="144" t="s">
        <v>507</v>
      </c>
      <c r="E138">
        <v>3</v>
      </c>
    </row>
    <row r="139" spans="1:6">
      <c r="A139" s="15" t="s">
        <v>159</v>
      </c>
      <c r="B139" s="15" t="s">
        <v>160</v>
      </c>
      <c r="C139" s="17">
        <v>925002</v>
      </c>
      <c r="D139" s="144" t="s">
        <v>508</v>
      </c>
      <c r="E139">
        <v>4</v>
      </c>
    </row>
    <row r="140" spans="1:6" ht="24">
      <c r="A140" s="15" t="s">
        <v>161</v>
      </c>
      <c r="B140" s="15" t="s">
        <v>162</v>
      </c>
      <c r="C140" s="17">
        <v>1469572</v>
      </c>
      <c r="D140" s="144" t="s">
        <v>509</v>
      </c>
      <c r="E140">
        <v>5</v>
      </c>
    </row>
    <row r="141" spans="1:6" ht="24">
      <c r="A141" s="15" t="s">
        <v>163</v>
      </c>
      <c r="B141" s="15" t="s">
        <v>164</v>
      </c>
      <c r="C141" s="17">
        <v>263848</v>
      </c>
      <c r="D141" s="144" t="s">
        <v>510</v>
      </c>
      <c r="E141">
        <v>6</v>
      </c>
    </row>
    <row r="142" spans="1:6" ht="24">
      <c r="A142" s="15" t="s">
        <v>165</v>
      </c>
      <c r="B142" s="15" t="s">
        <v>166</v>
      </c>
      <c r="C142" s="17">
        <v>6073781</v>
      </c>
      <c r="D142" s="144" t="s">
        <v>511</v>
      </c>
      <c r="E142">
        <v>7</v>
      </c>
    </row>
    <row r="143" spans="1:6" ht="24">
      <c r="A143" s="16" t="s">
        <v>167</v>
      </c>
      <c r="B143" s="16" t="s">
        <v>168</v>
      </c>
      <c r="C143" s="17">
        <v>294528</v>
      </c>
      <c r="D143" s="144" t="s">
        <v>512</v>
      </c>
      <c r="E143">
        <v>8</v>
      </c>
    </row>
    <row r="144" spans="1:6" ht="24">
      <c r="A144" s="16" t="s">
        <v>169</v>
      </c>
      <c r="B144" s="16" t="s">
        <v>170</v>
      </c>
      <c r="C144" s="17">
        <v>480909</v>
      </c>
      <c r="D144" s="144" t="s">
        <v>513</v>
      </c>
      <c r="E144">
        <v>9</v>
      </c>
    </row>
    <row r="145" spans="1:6" ht="36">
      <c r="A145" s="16" t="s">
        <v>171</v>
      </c>
      <c r="B145" s="16" t="s">
        <v>172</v>
      </c>
      <c r="C145" s="17">
        <v>177944</v>
      </c>
      <c r="D145" s="144" t="s">
        <v>514</v>
      </c>
      <c r="E145">
        <v>10</v>
      </c>
    </row>
    <row r="146" spans="1:6" ht="24">
      <c r="A146" s="16" t="s">
        <v>173</v>
      </c>
      <c r="B146" s="16" t="s">
        <v>174</v>
      </c>
      <c r="C146" s="17">
        <v>333645</v>
      </c>
      <c r="D146" s="144" t="s">
        <v>515</v>
      </c>
      <c r="E146">
        <v>11</v>
      </c>
    </row>
    <row r="147" spans="1:6" ht="24">
      <c r="A147" s="16" t="s">
        <v>175</v>
      </c>
      <c r="B147" s="16" t="s">
        <v>176</v>
      </c>
      <c r="C147" s="17">
        <v>232401</v>
      </c>
      <c r="D147" s="144" t="s">
        <v>516</v>
      </c>
      <c r="E147">
        <v>12</v>
      </c>
      <c r="F147" s="90">
        <f>C136+C137+C138+C139+C140+C141+C142+C143+C144+C145+C146+C147</f>
        <v>12108537</v>
      </c>
    </row>
    <row r="148" spans="1:6">
      <c r="A148" s="16" t="s">
        <v>178</v>
      </c>
      <c r="B148" s="16" t="s">
        <v>177</v>
      </c>
      <c r="C148" s="16">
        <v>54000</v>
      </c>
      <c r="D148" s="145" t="s">
        <v>517</v>
      </c>
      <c r="E148">
        <v>1</v>
      </c>
    </row>
    <row r="149" spans="1:6">
      <c r="A149" s="16" t="s">
        <v>179</v>
      </c>
      <c r="B149" s="16" t="s">
        <v>177</v>
      </c>
      <c r="C149" s="16">
        <v>54000</v>
      </c>
      <c r="D149" s="145" t="s">
        <v>517</v>
      </c>
      <c r="E149">
        <v>2</v>
      </c>
    </row>
    <row r="150" spans="1:6">
      <c r="A150" s="16" t="s">
        <v>180</v>
      </c>
      <c r="B150" s="16" t="s">
        <v>177</v>
      </c>
      <c r="C150" s="16">
        <v>54000</v>
      </c>
      <c r="D150" s="145" t="s">
        <v>517</v>
      </c>
      <c r="E150">
        <v>3</v>
      </c>
    </row>
    <row r="151" spans="1:6">
      <c r="A151" s="16" t="s">
        <v>181</v>
      </c>
      <c r="B151" s="16" t="s">
        <v>177</v>
      </c>
      <c r="C151" s="16">
        <v>54000</v>
      </c>
      <c r="D151" s="145" t="s">
        <v>517</v>
      </c>
      <c r="E151">
        <v>4</v>
      </c>
    </row>
    <row r="152" spans="1:6">
      <c r="A152" s="16" t="s">
        <v>182</v>
      </c>
      <c r="B152" s="16" t="s">
        <v>177</v>
      </c>
      <c r="C152" s="16">
        <v>54000</v>
      </c>
      <c r="D152" s="145" t="s">
        <v>517</v>
      </c>
      <c r="E152">
        <v>5</v>
      </c>
    </row>
    <row r="153" spans="1:6">
      <c r="A153" s="16" t="s">
        <v>183</v>
      </c>
      <c r="B153" s="16" t="s">
        <v>177</v>
      </c>
      <c r="C153" s="16">
        <v>54000</v>
      </c>
      <c r="D153" s="145" t="s">
        <v>517</v>
      </c>
      <c r="E153">
        <v>6</v>
      </c>
    </row>
    <row r="154" spans="1:6">
      <c r="A154" s="16" t="s">
        <v>184</v>
      </c>
      <c r="B154" s="16" t="s">
        <v>177</v>
      </c>
      <c r="C154" s="16">
        <v>54000</v>
      </c>
      <c r="D154" s="145" t="s">
        <v>517</v>
      </c>
      <c r="E154">
        <v>7</v>
      </c>
    </row>
    <row r="155" spans="1:6">
      <c r="A155" s="16" t="s">
        <v>185</v>
      </c>
      <c r="B155" s="16" t="s">
        <v>177</v>
      </c>
      <c r="C155" s="16">
        <v>54000</v>
      </c>
      <c r="D155" s="145" t="s">
        <v>517</v>
      </c>
      <c r="E155">
        <v>8</v>
      </c>
    </row>
    <row r="156" spans="1:6">
      <c r="A156" s="16" t="s">
        <v>186</v>
      </c>
      <c r="B156" s="16" t="s">
        <v>177</v>
      </c>
      <c r="C156" s="16">
        <v>54000</v>
      </c>
      <c r="D156" s="145" t="s">
        <v>517</v>
      </c>
      <c r="E156">
        <v>9</v>
      </c>
    </row>
    <row r="157" spans="1:6">
      <c r="A157" s="106">
        <v>241400000470</v>
      </c>
      <c r="B157" s="107" t="s">
        <v>177</v>
      </c>
      <c r="C157" s="107">
        <v>54000</v>
      </c>
      <c r="D157" s="145" t="s">
        <v>517</v>
      </c>
      <c r="E157">
        <v>10</v>
      </c>
    </row>
    <row r="158" spans="1:6">
      <c r="A158" s="106">
        <v>241400000459</v>
      </c>
      <c r="B158" s="107" t="s">
        <v>177</v>
      </c>
      <c r="C158" s="107">
        <v>54000</v>
      </c>
      <c r="D158" s="145" t="s">
        <v>517</v>
      </c>
      <c r="E158">
        <v>11</v>
      </c>
    </row>
    <row r="159" spans="1:6">
      <c r="A159" s="16" t="s">
        <v>187</v>
      </c>
      <c r="B159" s="16" t="s">
        <v>188</v>
      </c>
      <c r="C159" s="16">
        <v>28000</v>
      </c>
      <c r="D159" s="145" t="s">
        <v>517</v>
      </c>
      <c r="E159">
        <v>1</v>
      </c>
    </row>
    <row r="160" spans="1:6">
      <c r="A160" s="16" t="s">
        <v>189</v>
      </c>
      <c r="B160" s="16" t="s">
        <v>188</v>
      </c>
      <c r="C160" s="16">
        <v>28000</v>
      </c>
      <c r="D160" s="145" t="s">
        <v>517</v>
      </c>
      <c r="E160">
        <v>2</v>
      </c>
    </row>
    <row r="161" spans="1:9">
      <c r="A161" s="16" t="s">
        <v>190</v>
      </c>
      <c r="B161" s="16" t="s">
        <v>188</v>
      </c>
      <c r="C161" s="16">
        <v>28000</v>
      </c>
      <c r="D161" s="145" t="s">
        <v>517</v>
      </c>
      <c r="E161">
        <v>3</v>
      </c>
    </row>
    <row r="162" spans="1:9">
      <c r="A162" s="16" t="s">
        <v>191</v>
      </c>
      <c r="B162" s="16" t="s">
        <v>188</v>
      </c>
      <c r="C162" s="16">
        <v>28000</v>
      </c>
      <c r="D162" s="145" t="s">
        <v>517</v>
      </c>
      <c r="E162">
        <v>4</v>
      </c>
    </row>
    <row r="163" spans="1:9">
      <c r="A163" s="16" t="s">
        <v>192</v>
      </c>
      <c r="B163" s="16" t="s">
        <v>188</v>
      </c>
      <c r="C163" s="16">
        <v>28000</v>
      </c>
      <c r="D163" s="145" t="s">
        <v>517</v>
      </c>
      <c r="E163">
        <v>5</v>
      </c>
    </row>
    <row r="164" spans="1:9">
      <c r="A164" s="16" t="s">
        <v>193</v>
      </c>
      <c r="B164" s="16" t="s">
        <v>188</v>
      </c>
      <c r="C164" s="16">
        <v>28000</v>
      </c>
      <c r="D164" s="145" t="s">
        <v>517</v>
      </c>
      <c r="E164">
        <v>6</v>
      </c>
    </row>
    <row r="165" spans="1:9">
      <c r="A165" s="16" t="s">
        <v>194</v>
      </c>
      <c r="B165" s="16" t="s">
        <v>188</v>
      </c>
      <c r="C165" s="16">
        <v>28000</v>
      </c>
      <c r="D165" s="145" t="s">
        <v>517</v>
      </c>
      <c r="E165">
        <v>7</v>
      </c>
    </row>
    <row r="166" spans="1:9">
      <c r="A166" s="16" t="s">
        <v>195</v>
      </c>
      <c r="B166" s="16" t="s">
        <v>188</v>
      </c>
      <c r="C166" s="16">
        <v>28000</v>
      </c>
      <c r="D166" s="145" t="s">
        <v>517</v>
      </c>
      <c r="E166">
        <v>8</v>
      </c>
    </row>
    <row r="167" spans="1:9">
      <c r="A167" s="20" t="s">
        <v>196</v>
      </c>
      <c r="B167" s="20" t="s">
        <v>188</v>
      </c>
      <c r="C167" s="20">
        <v>28000</v>
      </c>
      <c r="D167" s="145" t="s">
        <v>517</v>
      </c>
      <c r="E167">
        <v>9</v>
      </c>
    </row>
    <row r="168" spans="1:9">
      <c r="A168" s="22" t="s">
        <v>197</v>
      </c>
      <c r="B168" s="22" t="s">
        <v>188</v>
      </c>
      <c r="C168" s="22">
        <v>28000</v>
      </c>
      <c r="D168" s="145" t="s">
        <v>517</v>
      </c>
      <c r="E168" s="21">
        <v>10</v>
      </c>
      <c r="F168" s="21"/>
      <c r="G168" s="21"/>
      <c r="H168" s="21"/>
      <c r="I168" s="21"/>
    </row>
    <row r="169" spans="1:9">
      <c r="A169" s="22" t="s">
        <v>198</v>
      </c>
      <c r="B169" s="22" t="s">
        <v>188</v>
      </c>
      <c r="C169" s="22">
        <v>28000</v>
      </c>
      <c r="D169" s="145" t="s">
        <v>517</v>
      </c>
      <c r="E169" s="21">
        <v>11</v>
      </c>
      <c r="F169" s="21"/>
      <c r="G169" s="21"/>
      <c r="H169" s="21"/>
      <c r="I169" s="21"/>
    </row>
    <row r="170" spans="1:9">
      <c r="A170" s="23" t="s">
        <v>199</v>
      </c>
      <c r="B170" s="23" t="s">
        <v>4</v>
      </c>
      <c r="C170" s="22">
        <v>110000</v>
      </c>
      <c r="D170" s="145" t="s">
        <v>517</v>
      </c>
      <c r="E170" s="18"/>
      <c r="F170" s="18"/>
      <c r="G170" s="18"/>
      <c r="H170" s="18"/>
      <c r="I170" s="18"/>
    </row>
    <row r="171" spans="1:9">
      <c r="A171" s="23" t="s">
        <v>200</v>
      </c>
      <c r="B171" s="23" t="s">
        <v>4</v>
      </c>
      <c r="C171" s="22">
        <v>110000</v>
      </c>
      <c r="D171" s="145" t="s">
        <v>517</v>
      </c>
      <c r="E171" s="18"/>
      <c r="F171" s="18"/>
      <c r="G171" s="18"/>
      <c r="H171" s="18"/>
      <c r="I171" s="18"/>
    </row>
    <row r="172" spans="1:9">
      <c r="A172" s="10" t="s">
        <v>20</v>
      </c>
      <c r="B172" s="24" t="s">
        <v>21</v>
      </c>
      <c r="C172" s="22">
        <v>134500</v>
      </c>
      <c r="D172" s="144" t="s">
        <v>518</v>
      </c>
      <c r="E172" s="18"/>
      <c r="F172" s="18"/>
      <c r="G172" s="18"/>
      <c r="H172" s="18"/>
      <c r="I172" s="18"/>
    </row>
    <row r="173" spans="1:9">
      <c r="A173" s="10" t="s">
        <v>22</v>
      </c>
      <c r="B173" s="24" t="s">
        <v>21</v>
      </c>
      <c r="C173" s="22">
        <v>134500</v>
      </c>
      <c r="D173" s="144" t="s">
        <v>518</v>
      </c>
      <c r="E173" s="18"/>
      <c r="F173" s="18"/>
      <c r="G173" s="18"/>
      <c r="H173" s="18"/>
      <c r="I173" s="18"/>
    </row>
    <row r="174" spans="1:9">
      <c r="A174" s="10" t="s">
        <v>23</v>
      </c>
      <c r="B174" s="24" t="s">
        <v>21</v>
      </c>
      <c r="C174" s="22">
        <v>134500</v>
      </c>
      <c r="D174" s="144" t="s">
        <v>518</v>
      </c>
      <c r="E174" s="18"/>
      <c r="F174" s="18"/>
      <c r="G174" s="18"/>
      <c r="H174" s="18"/>
      <c r="I174" s="18"/>
    </row>
    <row r="175" spans="1:9">
      <c r="A175" s="231" t="s">
        <v>201</v>
      </c>
      <c r="B175" s="232"/>
      <c r="C175" s="27">
        <f>SUM(C3:C174)</f>
        <v>30985665</v>
      </c>
      <c r="D175" s="146"/>
      <c r="E175" s="21"/>
      <c r="F175" s="21"/>
      <c r="G175" s="21"/>
      <c r="H175" s="21"/>
      <c r="I175" s="21"/>
    </row>
    <row r="176" spans="1:9">
      <c r="C176" s="26"/>
    </row>
    <row r="177" spans="1:6" ht="22.5">
      <c r="A177" s="115"/>
      <c r="B177" s="115" t="s">
        <v>202</v>
      </c>
      <c r="C177" s="112">
        <v>1298716</v>
      </c>
      <c r="D177" s="147" t="s">
        <v>519</v>
      </c>
    </row>
    <row r="178" spans="1:6" ht="48">
      <c r="A178" s="29" t="s">
        <v>203</v>
      </c>
      <c r="B178" s="113" t="s">
        <v>204</v>
      </c>
      <c r="C178" s="114">
        <v>1400000</v>
      </c>
      <c r="D178" s="148" t="s">
        <v>520</v>
      </c>
      <c r="F178" s="76" t="s">
        <v>495</v>
      </c>
    </row>
    <row r="179" spans="1:6" ht="22.5">
      <c r="A179" s="19" t="s">
        <v>24</v>
      </c>
      <c r="B179" s="108" t="s">
        <v>25</v>
      </c>
      <c r="C179" s="112">
        <v>46340</v>
      </c>
      <c r="D179" s="148" t="s">
        <v>521</v>
      </c>
      <c r="E179">
        <v>1</v>
      </c>
    </row>
    <row r="180" spans="1:6" ht="22.5">
      <c r="A180" s="19" t="s">
        <v>26</v>
      </c>
      <c r="B180" s="108" t="s">
        <v>25</v>
      </c>
      <c r="C180" s="112">
        <v>46340</v>
      </c>
      <c r="D180" s="148" t="s">
        <v>521</v>
      </c>
      <c r="E180">
        <v>2</v>
      </c>
    </row>
    <row r="181" spans="1:6" ht="22.5">
      <c r="A181" s="19" t="s">
        <v>27</v>
      </c>
      <c r="B181" s="108" t="s">
        <v>25</v>
      </c>
      <c r="C181" s="112">
        <v>46340</v>
      </c>
      <c r="D181" s="148" t="s">
        <v>521</v>
      </c>
      <c r="E181">
        <v>3</v>
      </c>
    </row>
    <row r="182" spans="1:6" ht="22.5">
      <c r="A182" s="19" t="s">
        <v>28</v>
      </c>
      <c r="B182" s="108" t="s">
        <v>25</v>
      </c>
      <c r="C182" s="112">
        <v>46340</v>
      </c>
      <c r="D182" s="148" t="s">
        <v>521</v>
      </c>
      <c r="E182">
        <v>4</v>
      </c>
    </row>
    <row r="183" spans="1:6" ht="22.5">
      <c r="A183" s="19" t="s">
        <v>29</v>
      </c>
      <c r="B183" s="108" t="s">
        <v>25</v>
      </c>
      <c r="C183" s="112">
        <v>46340</v>
      </c>
      <c r="D183" s="148" t="s">
        <v>521</v>
      </c>
      <c r="E183">
        <v>5</v>
      </c>
    </row>
    <row r="184" spans="1:6" ht="22.5">
      <c r="A184" s="19" t="s">
        <v>30</v>
      </c>
      <c r="B184" s="108" t="s">
        <v>25</v>
      </c>
      <c r="C184" s="112">
        <v>46340</v>
      </c>
      <c r="D184" s="148" t="s">
        <v>521</v>
      </c>
      <c r="E184">
        <v>6</v>
      </c>
    </row>
    <row r="185" spans="1:6" ht="22.5">
      <c r="A185" s="19" t="s">
        <v>31</v>
      </c>
      <c r="B185" s="108" t="s">
        <v>25</v>
      </c>
      <c r="C185" s="112">
        <v>46340</v>
      </c>
      <c r="D185" s="148" t="s">
        <v>521</v>
      </c>
      <c r="E185">
        <v>7</v>
      </c>
    </row>
    <row r="186" spans="1:6" ht="22.5">
      <c r="A186" s="19" t="s">
        <v>32</v>
      </c>
      <c r="B186" s="108" t="s">
        <v>25</v>
      </c>
      <c r="C186" s="112">
        <v>46340</v>
      </c>
      <c r="D186" s="148" t="s">
        <v>521</v>
      </c>
      <c r="E186">
        <v>8</v>
      </c>
    </row>
    <row r="187" spans="1:6" ht="22.5">
      <c r="A187" s="19" t="s">
        <v>205</v>
      </c>
      <c r="B187" s="108" t="s">
        <v>206</v>
      </c>
      <c r="C187" s="112">
        <v>50850</v>
      </c>
      <c r="D187" s="148" t="s">
        <v>522</v>
      </c>
      <c r="E187">
        <v>1</v>
      </c>
    </row>
    <row r="188" spans="1:6" ht="22.5">
      <c r="A188" s="19" t="s">
        <v>207</v>
      </c>
      <c r="B188" s="108" t="s">
        <v>206</v>
      </c>
      <c r="C188" s="112">
        <v>50850</v>
      </c>
      <c r="D188" s="148" t="s">
        <v>522</v>
      </c>
      <c r="E188">
        <v>2</v>
      </c>
    </row>
    <row r="189" spans="1:6" ht="22.5">
      <c r="A189" s="19" t="s">
        <v>208</v>
      </c>
      <c r="B189" s="108" t="s">
        <v>206</v>
      </c>
      <c r="C189" s="112">
        <v>50850</v>
      </c>
      <c r="D189" s="148" t="s">
        <v>522</v>
      </c>
      <c r="E189">
        <v>3</v>
      </c>
    </row>
    <row r="190" spans="1:6" ht="22.5">
      <c r="A190" s="19" t="s">
        <v>209</v>
      </c>
      <c r="B190" s="108" t="s">
        <v>206</v>
      </c>
      <c r="C190" s="112">
        <v>50850</v>
      </c>
      <c r="D190" s="148" t="s">
        <v>522</v>
      </c>
      <c r="E190">
        <v>4</v>
      </c>
    </row>
    <row r="191" spans="1:6" ht="22.5">
      <c r="A191" s="19" t="s">
        <v>210</v>
      </c>
      <c r="B191" s="108" t="s">
        <v>206</v>
      </c>
      <c r="C191" s="112">
        <v>50850</v>
      </c>
      <c r="D191" s="148" t="s">
        <v>522</v>
      </c>
      <c r="E191">
        <v>5</v>
      </c>
    </row>
    <row r="192" spans="1:6" ht="22.5">
      <c r="A192" s="19" t="s">
        <v>211</v>
      </c>
      <c r="B192" s="108" t="s">
        <v>206</v>
      </c>
      <c r="C192" s="112">
        <v>50850</v>
      </c>
      <c r="D192" s="148" t="s">
        <v>522</v>
      </c>
      <c r="E192">
        <v>6</v>
      </c>
    </row>
    <row r="193" spans="1:5" ht="22.5">
      <c r="A193" s="19" t="s">
        <v>212</v>
      </c>
      <c r="B193" s="108" t="s">
        <v>206</v>
      </c>
      <c r="C193" s="112">
        <v>50850</v>
      </c>
      <c r="D193" s="148" t="s">
        <v>522</v>
      </c>
      <c r="E193">
        <v>7</v>
      </c>
    </row>
    <row r="194" spans="1:5" ht="22.5">
      <c r="A194" s="19" t="s">
        <v>213</v>
      </c>
      <c r="B194" s="108" t="s">
        <v>206</v>
      </c>
      <c r="C194" s="112">
        <v>50850</v>
      </c>
      <c r="D194" s="148" t="s">
        <v>522</v>
      </c>
      <c r="E194">
        <v>8</v>
      </c>
    </row>
    <row r="195" spans="1:5" ht="22.5">
      <c r="A195" s="19" t="s">
        <v>214</v>
      </c>
      <c r="B195" s="108" t="s">
        <v>206</v>
      </c>
      <c r="C195" s="112">
        <v>50850</v>
      </c>
      <c r="D195" s="148" t="s">
        <v>522</v>
      </c>
      <c r="E195">
        <v>9</v>
      </c>
    </row>
    <row r="196" spans="1:5" ht="22.5">
      <c r="A196" s="19" t="s">
        <v>215</v>
      </c>
      <c r="B196" s="108" t="s">
        <v>206</v>
      </c>
      <c r="C196" s="112">
        <v>50850</v>
      </c>
      <c r="D196" s="148" t="s">
        <v>522</v>
      </c>
      <c r="E196">
        <v>10</v>
      </c>
    </row>
    <row r="197" spans="1:5" ht="22.5">
      <c r="A197" s="19" t="s">
        <v>216</v>
      </c>
      <c r="B197" s="108" t="s">
        <v>206</v>
      </c>
      <c r="C197" s="112">
        <v>50850</v>
      </c>
      <c r="D197" s="148" t="s">
        <v>522</v>
      </c>
      <c r="E197">
        <v>11</v>
      </c>
    </row>
    <row r="198" spans="1:5" ht="22.5">
      <c r="A198" s="19" t="s">
        <v>217</v>
      </c>
      <c r="B198" s="108" t="s">
        <v>206</v>
      </c>
      <c r="C198" s="112">
        <v>50850</v>
      </c>
      <c r="D198" s="148" t="s">
        <v>522</v>
      </c>
      <c r="E198">
        <v>12</v>
      </c>
    </row>
    <row r="199" spans="1:5" ht="22.5">
      <c r="A199" s="19" t="s">
        <v>218</v>
      </c>
      <c r="B199" s="108" t="s">
        <v>206</v>
      </c>
      <c r="C199" s="112">
        <v>50850</v>
      </c>
      <c r="D199" s="148" t="s">
        <v>522</v>
      </c>
      <c r="E199">
        <v>13</v>
      </c>
    </row>
    <row r="200" spans="1:5" ht="22.5">
      <c r="A200" s="28" t="s">
        <v>219</v>
      </c>
      <c r="B200" s="109" t="s">
        <v>206</v>
      </c>
      <c r="C200" s="112">
        <v>50850</v>
      </c>
      <c r="D200" s="148" t="s">
        <v>522</v>
      </c>
      <c r="E200">
        <v>14</v>
      </c>
    </row>
    <row r="201" spans="1:5" ht="22.5">
      <c r="A201" s="8">
        <v>23020000001</v>
      </c>
      <c r="B201" s="110" t="s">
        <v>220</v>
      </c>
      <c r="C201" s="112">
        <v>771100</v>
      </c>
      <c r="D201" s="149" t="s">
        <v>523</v>
      </c>
    </row>
    <row r="202" spans="1:5" ht="22.5">
      <c r="A202" s="8">
        <v>23020000003</v>
      </c>
      <c r="B202" s="110" t="s">
        <v>221</v>
      </c>
      <c r="C202" s="112">
        <v>2952850</v>
      </c>
      <c r="D202" s="149" t="s">
        <v>524</v>
      </c>
    </row>
    <row r="203" spans="1:5">
      <c r="A203" s="29" t="s">
        <v>222</v>
      </c>
      <c r="B203" s="111" t="s">
        <v>223</v>
      </c>
      <c r="C203" s="112">
        <v>149520</v>
      </c>
      <c r="D203" s="150" t="s">
        <v>525</v>
      </c>
      <c r="E203">
        <v>1</v>
      </c>
    </row>
    <row r="204" spans="1:5">
      <c r="A204" s="19" t="s">
        <v>224</v>
      </c>
      <c r="B204" s="108" t="s">
        <v>223</v>
      </c>
      <c r="C204" s="112">
        <v>149520</v>
      </c>
      <c r="D204" s="150" t="s">
        <v>525</v>
      </c>
      <c r="E204">
        <v>2</v>
      </c>
    </row>
    <row r="205" spans="1:5">
      <c r="A205" s="19" t="s">
        <v>225</v>
      </c>
      <c r="B205" s="108" t="s">
        <v>223</v>
      </c>
      <c r="C205" s="112">
        <v>149520</v>
      </c>
      <c r="D205" s="150" t="s">
        <v>525</v>
      </c>
      <c r="E205">
        <v>3</v>
      </c>
    </row>
    <row r="206" spans="1:5">
      <c r="A206" s="19" t="s">
        <v>226</v>
      </c>
      <c r="B206" s="108" t="s">
        <v>223</v>
      </c>
      <c r="C206" s="112">
        <v>149520</v>
      </c>
      <c r="D206" s="150" t="s">
        <v>525</v>
      </c>
      <c r="E206">
        <v>4</v>
      </c>
    </row>
    <row r="207" spans="1:5">
      <c r="A207" s="19" t="s">
        <v>227</v>
      </c>
      <c r="B207" s="108" t="s">
        <v>223</v>
      </c>
      <c r="C207" s="112">
        <v>149520</v>
      </c>
      <c r="D207" s="150" t="s">
        <v>525</v>
      </c>
      <c r="E207">
        <v>5</v>
      </c>
    </row>
    <row r="208" spans="1:5">
      <c r="A208" s="19" t="s">
        <v>228</v>
      </c>
      <c r="B208" s="108" t="s">
        <v>223</v>
      </c>
      <c r="C208" s="112">
        <v>149520</v>
      </c>
      <c r="D208" s="150" t="s">
        <v>525</v>
      </c>
      <c r="E208">
        <v>6</v>
      </c>
    </row>
    <row r="209" spans="1:9">
      <c r="A209" s="19" t="s">
        <v>229</v>
      </c>
      <c r="B209" s="108" t="s">
        <v>223</v>
      </c>
      <c r="C209" s="112">
        <v>149520</v>
      </c>
      <c r="D209" s="150" t="s">
        <v>525</v>
      </c>
      <c r="E209">
        <v>7</v>
      </c>
    </row>
    <row r="210" spans="1:9">
      <c r="A210" s="28" t="s">
        <v>230</v>
      </c>
      <c r="B210" s="109" t="s">
        <v>223</v>
      </c>
      <c r="C210" s="112">
        <v>149520</v>
      </c>
      <c r="D210" s="150" t="s">
        <v>525</v>
      </c>
      <c r="E210">
        <v>8</v>
      </c>
    </row>
    <row r="211" spans="1:9">
      <c r="A211" s="233" t="s">
        <v>231</v>
      </c>
      <c r="B211" s="233"/>
      <c r="C211" s="27">
        <f>SUM(C177:C210)</f>
        <v>8701446</v>
      </c>
      <c r="D211" s="146"/>
    </row>
    <row r="213" spans="1:9">
      <c r="A213" s="160"/>
      <c r="B213" s="160"/>
      <c r="C213" s="155"/>
      <c r="D213" s="161"/>
      <c r="F213" t="s">
        <v>531</v>
      </c>
      <c r="I213" t="s">
        <v>532</v>
      </c>
    </row>
    <row r="214" spans="1:9">
      <c r="C214" s="31"/>
      <c r="F214" s="116" t="s">
        <v>527</v>
      </c>
      <c r="G214" s="116">
        <v>225</v>
      </c>
      <c r="H214" s="116">
        <v>15750</v>
      </c>
      <c r="I214" s="116">
        <v>3543750</v>
      </c>
    </row>
    <row r="215" spans="1:9">
      <c r="B215" s="14" t="s">
        <v>501</v>
      </c>
      <c r="C215" s="91"/>
      <c r="F215" s="116" t="s">
        <v>528</v>
      </c>
      <c r="G215" s="116">
        <v>5</v>
      </c>
      <c r="H215" s="116">
        <f>I215/G215</f>
        <v>38416</v>
      </c>
      <c r="I215" s="116">
        <v>192080</v>
      </c>
    </row>
    <row r="216" spans="1:9">
      <c r="F216" s="116" t="s">
        <v>529</v>
      </c>
      <c r="G216" s="116">
        <v>25</v>
      </c>
      <c r="H216" s="116">
        <f t="shared" ref="H216:H217" si="0">I216/G216</f>
        <v>5250</v>
      </c>
      <c r="I216" s="116">
        <v>131250</v>
      </c>
    </row>
    <row r="217" spans="1:9">
      <c r="B217" s="93" t="s">
        <v>6</v>
      </c>
      <c r="C217" s="30">
        <v>65</v>
      </c>
      <c r="D217" s="11">
        <v>1365000</v>
      </c>
      <c r="F217" s="116" t="s">
        <v>530</v>
      </c>
      <c r="G217" s="116">
        <v>8</v>
      </c>
      <c r="H217" s="116">
        <f t="shared" si="0"/>
        <v>24640</v>
      </c>
      <c r="I217" s="116">
        <v>197120</v>
      </c>
    </row>
    <row r="218" spans="1:9">
      <c r="B218" s="93" t="s">
        <v>34</v>
      </c>
      <c r="C218" s="30">
        <v>65</v>
      </c>
      <c r="D218" s="11">
        <v>1560000</v>
      </c>
      <c r="F218" s="116"/>
      <c r="G218" s="116">
        <f>SUM(G214:G217)</f>
        <v>263</v>
      </c>
      <c r="H218" s="116"/>
      <c r="I218" s="117">
        <f t="shared" ref="I218" si="1">SUM(I214:I217)</f>
        <v>4064200</v>
      </c>
    </row>
    <row r="219" spans="1:9">
      <c r="B219" s="94" t="s">
        <v>491</v>
      </c>
      <c r="C219" s="30">
        <v>3</v>
      </c>
      <c r="D219" s="11">
        <v>14426628</v>
      </c>
    </row>
    <row r="220" spans="1:9">
      <c r="B220" s="94" t="s">
        <v>492</v>
      </c>
      <c r="C220" s="30">
        <v>12</v>
      </c>
      <c r="D220" s="11">
        <v>12108537</v>
      </c>
    </row>
    <row r="221" spans="1:9">
      <c r="B221" s="95" t="s">
        <v>177</v>
      </c>
      <c r="C221" s="30">
        <v>11</v>
      </c>
      <c r="D221" s="11">
        <f>2058540-1464540</f>
        <v>594000</v>
      </c>
    </row>
    <row r="222" spans="1:9">
      <c r="B222" s="95" t="s">
        <v>188</v>
      </c>
      <c r="C222" s="30">
        <v>11</v>
      </c>
      <c r="D222" s="11">
        <f>1156400-848400</f>
        <v>308000</v>
      </c>
    </row>
    <row r="223" spans="1:9">
      <c r="B223" s="92" t="s">
        <v>4</v>
      </c>
      <c r="C223" s="30">
        <v>2</v>
      </c>
      <c r="D223" s="11">
        <v>220000</v>
      </c>
    </row>
    <row r="224" spans="1:9">
      <c r="B224" s="96" t="s">
        <v>21</v>
      </c>
      <c r="C224" s="30">
        <v>3</v>
      </c>
      <c r="D224" s="11">
        <v>403500</v>
      </c>
    </row>
    <row r="225" spans="2:6">
      <c r="B225" s="97" t="s">
        <v>25</v>
      </c>
      <c r="C225" s="30">
        <v>8</v>
      </c>
      <c r="D225" s="11">
        <v>370720</v>
      </c>
    </row>
    <row r="226" spans="2:6">
      <c r="B226" s="97" t="s">
        <v>206</v>
      </c>
      <c r="C226" s="30">
        <v>14</v>
      </c>
      <c r="D226" s="11">
        <v>711900</v>
      </c>
    </row>
    <row r="227" spans="2:6">
      <c r="B227" s="14" t="s">
        <v>202</v>
      </c>
      <c r="C227" s="30">
        <v>2</v>
      </c>
      <c r="D227" s="30">
        <v>1298716</v>
      </c>
    </row>
    <row r="228" spans="2:6">
      <c r="B228" s="98" t="s">
        <v>493</v>
      </c>
      <c r="C228" s="30">
        <v>1</v>
      </c>
      <c r="D228" s="30">
        <v>1400000</v>
      </c>
    </row>
    <row r="229" spans="2:6">
      <c r="B229" s="99" t="s">
        <v>220</v>
      </c>
      <c r="C229" s="30">
        <v>1782</v>
      </c>
      <c r="D229" s="153">
        <v>3723950</v>
      </c>
      <c r="F229">
        <f>C201+C202+C213</f>
        <v>3723950</v>
      </c>
    </row>
    <row r="230" spans="2:6">
      <c r="B230" s="100" t="s">
        <v>223</v>
      </c>
      <c r="C230" s="30">
        <v>8</v>
      </c>
      <c r="D230" s="11">
        <v>1196160</v>
      </c>
    </row>
    <row r="231" spans="2:6">
      <c r="B231" s="99"/>
      <c r="C231" s="30"/>
      <c r="D231" s="11"/>
    </row>
    <row r="232" spans="2:6">
      <c r="B232" s="99"/>
      <c r="C232" s="30"/>
      <c r="D232" s="11"/>
    </row>
    <row r="233" spans="2:6">
      <c r="B233" s="101"/>
      <c r="C233" s="30"/>
      <c r="D233" s="11"/>
    </row>
    <row r="235" spans="2:6">
      <c r="D235" s="154">
        <f>SUM(D217:D234)</f>
        <v>39687111</v>
      </c>
    </row>
    <row r="237" spans="2:6">
      <c r="D237" s="78">
        <f>C175+C211</f>
        <v>39687111</v>
      </c>
    </row>
    <row r="238" spans="2:6">
      <c r="D238" s="162">
        <f>D237-D235</f>
        <v>0</v>
      </c>
    </row>
  </sheetData>
  <mergeCells count="3">
    <mergeCell ref="A175:B175"/>
    <mergeCell ref="A211:B211"/>
    <mergeCell ref="A1:D1"/>
  </mergeCells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N54"/>
  <sheetViews>
    <sheetView topLeftCell="A4" workbookViewId="0">
      <selection activeCell="B17" sqref="B17"/>
    </sheetView>
  </sheetViews>
  <sheetFormatPr defaultRowHeight="15"/>
  <cols>
    <col min="1" max="1" width="8.42578125" customWidth="1"/>
    <col min="2" max="2" width="25.7109375" customWidth="1"/>
    <col min="3" max="3" width="12.7109375" customWidth="1"/>
    <col min="4" max="4" width="17.28515625" customWidth="1"/>
    <col min="5" max="5" width="14.42578125" customWidth="1"/>
    <col min="6" max="6" width="25.28515625" customWidth="1"/>
    <col min="7" max="7" width="36.7109375" customWidth="1"/>
    <col min="8" max="8" width="19.140625" customWidth="1"/>
  </cols>
  <sheetData>
    <row r="3" spans="1:11">
      <c r="A3" s="234"/>
      <c r="B3" s="234"/>
      <c r="C3" s="234"/>
      <c r="D3" s="234"/>
      <c r="E3" s="234"/>
      <c r="F3" s="234"/>
      <c r="G3" s="234"/>
      <c r="H3" s="234"/>
      <c r="I3" s="234"/>
      <c r="J3" s="234"/>
      <c r="K3" s="234"/>
    </row>
    <row r="4" spans="1:11">
      <c r="A4" s="68"/>
      <c r="B4" s="165" t="s">
        <v>559</v>
      </c>
      <c r="C4" s="164"/>
      <c r="D4" s="164"/>
      <c r="E4" s="164"/>
      <c r="F4" s="164"/>
      <c r="G4" s="164"/>
      <c r="H4" s="164"/>
    </row>
    <row r="5" spans="1:11" ht="15" customHeight="1">
      <c r="A5" s="235" t="s">
        <v>555</v>
      </c>
      <c r="B5" s="235"/>
      <c r="C5" s="235"/>
      <c r="D5" s="235"/>
      <c r="E5" s="235"/>
      <c r="F5" s="235"/>
      <c r="G5" s="235"/>
      <c r="H5" s="166"/>
    </row>
    <row r="6" spans="1:11">
      <c r="A6" s="174"/>
      <c r="E6" s="175"/>
      <c r="F6" s="165" t="s">
        <v>561</v>
      </c>
      <c r="G6" s="175"/>
      <c r="H6" s="175"/>
    </row>
    <row r="7" spans="1:11">
      <c r="A7" s="174"/>
      <c r="E7" s="175"/>
      <c r="F7" s="165"/>
      <c r="G7" s="175"/>
      <c r="H7" s="175"/>
    </row>
    <row r="8" spans="1:11">
      <c r="A8" s="174"/>
      <c r="E8" s="175"/>
      <c r="F8" s="165"/>
      <c r="G8" s="175"/>
      <c r="H8" s="175"/>
    </row>
    <row r="9" spans="1:11">
      <c r="A9" s="176" t="s">
        <v>603</v>
      </c>
      <c r="B9" s="176" t="s">
        <v>556</v>
      </c>
      <c r="C9" s="176" t="s">
        <v>609</v>
      </c>
      <c r="D9" s="176" t="s">
        <v>626</v>
      </c>
      <c r="E9" s="176" t="s">
        <v>1</v>
      </c>
      <c r="F9" s="177" t="s">
        <v>552</v>
      </c>
      <c r="G9" s="178" t="s">
        <v>558</v>
      </c>
      <c r="H9" s="176" t="s">
        <v>604</v>
      </c>
    </row>
    <row r="10" spans="1:11" ht="39">
      <c r="A10" s="179">
        <v>1</v>
      </c>
      <c r="B10" s="180" t="s">
        <v>605</v>
      </c>
      <c r="C10" s="180" t="s">
        <v>610</v>
      </c>
      <c r="D10" s="193" t="s">
        <v>606</v>
      </c>
      <c r="E10" s="181" t="s">
        <v>608</v>
      </c>
      <c r="F10" s="182" t="s">
        <v>607</v>
      </c>
      <c r="G10" s="180" t="s">
        <v>611</v>
      </c>
      <c r="H10" s="180" t="s">
        <v>560</v>
      </c>
    </row>
    <row r="11" spans="1:11" ht="39">
      <c r="A11" s="179">
        <v>2</v>
      </c>
      <c r="B11" s="179" t="s">
        <v>612</v>
      </c>
      <c r="C11" s="180" t="s">
        <v>613</v>
      </c>
      <c r="D11" s="193" t="s">
        <v>629</v>
      </c>
      <c r="E11" s="181" t="s">
        <v>614</v>
      </c>
      <c r="F11" s="182" t="s">
        <v>615</v>
      </c>
      <c r="G11" s="180" t="s">
        <v>616</v>
      </c>
      <c r="H11" s="180" t="s">
        <v>560</v>
      </c>
    </row>
    <row r="12" spans="1:11" ht="26.25">
      <c r="A12" s="183">
        <v>3</v>
      </c>
      <c r="B12" s="183" t="s">
        <v>602</v>
      </c>
      <c r="C12" s="180" t="s">
        <v>617</v>
      </c>
      <c r="D12" s="193" t="s">
        <v>628</v>
      </c>
      <c r="E12" s="181" t="s">
        <v>618</v>
      </c>
      <c r="F12" s="182" t="s">
        <v>619</v>
      </c>
      <c r="G12" s="180" t="s">
        <v>620</v>
      </c>
      <c r="H12" s="180" t="s">
        <v>557</v>
      </c>
    </row>
    <row r="13" spans="1:11" ht="39">
      <c r="A13" s="179">
        <v>4</v>
      </c>
      <c r="B13" s="179" t="s">
        <v>621</v>
      </c>
      <c r="C13" s="180" t="s">
        <v>622</v>
      </c>
      <c r="D13" s="193" t="s">
        <v>627</v>
      </c>
      <c r="E13" s="181" t="s">
        <v>623</v>
      </c>
      <c r="F13" s="182" t="s">
        <v>624</v>
      </c>
      <c r="G13" s="180" t="s">
        <v>625</v>
      </c>
      <c r="H13" s="180" t="s">
        <v>557</v>
      </c>
    </row>
    <row r="14" spans="1:11">
      <c r="A14" s="179"/>
      <c r="B14" s="179" t="s">
        <v>554</v>
      </c>
      <c r="C14" s="177" t="s">
        <v>630</v>
      </c>
      <c r="D14" s="180"/>
      <c r="E14" s="207">
        <v>4186704</v>
      </c>
      <c r="F14" s="186"/>
      <c r="G14" s="185"/>
      <c r="H14" s="179"/>
    </row>
    <row r="15" spans="1:11" ht="17.25" customHeight="1">
      <c r="A15" s="174"/>
      <c r="B15" s="174"/>
      <c r="C15" s="187"/>
      <c r="D15" s="187"/>
      <c r="E15" s="188"/>
      <c r="F15" s="189"/>
      <c r="G15" s="190"/>
      <c r="H15" s="191"/>
    </row>
    <row r="16" spans="1:11">
      <c r="A16" s="174"/>
      <c r="B16" s="174"/>
      <c r="C16" s="187"/>
      <c r="D16" s="187"/>
      <c r="E16" s="188"/>
      <c r="F16" s="189"/>
      <c r="G16" s="190"/>
      <c r="H16" s="191"/>
    </row>
    <row r="17" spans="1:14">
      <c r="A17" s="174"/>
      <c r="B17" s="174"/>
      <c r="C17" s="187"/>
      <c r="D17" s="187"/>
      <c r="E17" s="188"/>
      <c r="F17" s="189"/>
      <c r="G17" s="173"/>
      <c r="H17" s="173"/>
    </row>
    <row r="18" spans="1:14">
      <c r="A18" s="14"/>
      <c r="B18" s="68"/>
      <c r="C18" s="169"/>
      <c r="D18" s="243" t="s">
        <v>753</v>
      </c>
      <c r="E18" s="243"/>
      <c r="F18" s="243"/>
      <c r="G18" s="171"/>
      <c r="H18" s="160"/>
    </row>
    <row r="19" spans="1:14">
      <c r="N19" s="192"/>
    </row>
    <row r="24" spans="1:14">
      <c r="F24" s="21"/>
    </row>
    <row r="25" spans="1:14">
      <c r="F25" s="21"/>
    </row>
    <row r="35" spans="9:9">
      <c r="I35" s="21"/>
    </row>
    <row r="36" spans="9:9">
      <c r="I36" s="172"/>
    </row>
    <row r="53" spans="10:10">
      <c r="J53" s="21"/>
    </row>
    <row r="54" spans="10:10">
      <c r="J54" s="172"/>
    </row>
  </sheetData>
  <mergeCells count="4">
    <mergeCell ref="A3:F3"/>
    <mergeCell ref="A5:G5"/>
    <mergeCell ref="G3:K3"/>
    <mergeCell ref="D18:F18"/>
  </mergeCells>
  <pageMargins left="0.7" right="0.7" top="0.75" bottom="0.75" header="0.3" footer="0.3"/>
  <pageSetup paperSize="9" scale="8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98"/>
  <sheetViews>
    <sheetView topLeftCell="A28" workbookViewId="0">
      <selection activeCell="A5" sqref="A5:XFD5"/>
    </sheetView>
  </sheetViews>
  <sheetFormatPr defaultRowHeight="15"/>
  <cols>
    <col min="1" max="1" width="5.140625" customWidth="1"/>
    <col min="2" max="2" width="29.140625" customWidth="1"/>
    <col min="3" max="3" width="9.7109375" customWidth="1"/>
    <col min="4" max="4" width="14.42578125" style="14" customWidth="1"/>
    <col min="5" max="5" width="16.7109375" customWidth="1"/>
    <col min="6" max="6" width="26.140625" customWidth="1"/>
    <col min="7" max="7" width="27.7109375" customWidth="1"/>
    <col min="8" max="9" width="14.42578125" customWidth="1"/>
  </cols>
  <sheetData>
    <row r="1" spans="1:10">
      <c r="A1" s="234"/>
      <c r="B1" s="234"/>
      <c r="C1" s="234"/>
      <c r="D1" s="234"/>
      <c r="E1" s="234"/>
      <c r="F1" s="234"/>
      <c r="G1" s="163"/>
      <c r="H1" s="163"/>
    </row>
    <row r="2" spans="1:10">
      <c r="A2" s="174"/>
      <c r="B2" s="165" t="s">
        <v>559</v>
      </c>
      <c r="C2" s="175"/>
      <c r="D2" s="175"/>
      <c r="E2" s="175"/>
      <c r="F2" s="175"/>
      <c r="G2" s="175"/>
      <c r="H2" s="175"/>
    </row>
    <row r="3" spans="1:10">
      <c r="A3" s="234" t="s">
        <v>555</v>
      </c>
      <c r="B3" s="234"/>
      <c r="C3" s="234"/>
      <c r="D3" s="234"/>
      <c r="E3" s="234"/>
      <c r="F3" s="234"/>
      <c r="G3" s="234"/>
      <c r="H3" s="166"/>
      <c r="I3" s="194"/>
      <c r="J3" s="194"/>
    </row>
    <row r="4" spans="1:10">
      <c r="A4" s="174"/>
      <c r="B4" s="194"/>
      <c r="C4" s="195"/>
      <c r="D4" s="174"/>
      <c r="E4" s="194"/>
      <c r="F4" s="165" t="s">
        <v>562</v>
      </c>
      <c r="G4" s="175"/>
      <c r="H4" s="175"/>
      <c r="I4" s="194"/>
      <c r="J4" s="194"/>
    </row>
    <row r="5" spans="1:10">
      <c r="A5" s="174"/>
      <c r="B5" s="194"/>
      <c r="C5" s="195"/>
      <c r="D5" s="174"/>
      <c r="E5" s="194"/>
      <c r="F5" s="165"/>
      <c r="G5" s="175"/>
      <c r="H5" s="175"/>
      <c r="I5" s="194"/>
      <c r="J5" s="194"/>
    </row>
    <row r="6" spans="1:10">
      <c r="A6" s="179" t="s">
        <v>603</v>
      </c>
      <c r="B6" s="176" t="s">
        <v>556</v>
      </c>
      <c r="C6" s="176" t="s">
        <v>609</v>
      </c>
      <c r="D6" s="176" t="s">
        <v>626</v>
      </c>
      <c r="E6" s="176" t="s">
        <v>1</v>
      </c>
      <c r="F6" s="176" t="s">
        <v>631</v>
      </c>
      <c r="G6" s="178" t="s">
        <v>558</v>
      </c>
      <c r="H6" s="176" t="s">
        <v>604</v>
      </c>
      <c r="I6" s="194"/>
      <c r="J6" s="194"/>
    </row>
    <row r="7" spans="1:10" ht="38.25">
      <c r="A7" s="179">
        <v>1</v>
      </c>
      <c r="B7" s="208" t="s">
        <v>563</v>
      </c>
      <c r="C7" s="180">
        <v>2</v>
      </c>
      <c r="D7" s="181" t="s">
        <v>632</v>
      </c>
      <c r="E7" s="181" t="s">
        <v>633</v>
      </c>
      <c r="F7" s="182" t="s">
        <v>634</v>
      </c>
      <c r="G7" s="199" t="s">
        <v>576</v>
      </c>
      <c r="H7" s="179" t="s">
        <v>557</v>
      </c>
      <c r="I7" s="194"/>
      <c r="J7" s="194"/>
    </row>
    <row r="8" spans="1:10" ht="42.75" customHeight="1">
      <c r="A8" s="179">
        <v>2</v>
      </c>
      <c r="B8" s="208" t="s">
        <v>565</v>
      </c>
      <c r="C8" s="180">
        <v>2</v>
      </c>
      <c r="D8" s="181">
        <v>957600</v>
      </c>
      <c r="E8" s="181" t="s">
        <v>636</v>
      </c>
      <c r="F8" s="182" t="s">
        <v>635</v>
      </c>
      <c r="G8" s="196" t="s">
        <v>576</v>
      </c>
      <c r="H8" s="179" t="s">
        <v>557</v>
      </c>
      <c r="I8" s="194"/>
      <c r="J8" s="194"/>
    </row>
    <row r="9" spans="1:10" ht="37.5" customHeight="1">
      <c r="A9" s="179">
        <v>3</v>
      </c>
      <c r="B9" s="208" t="s">
        <v>565</v>
      </c>
      <c r="C9" s="180">
        <v>2</v>
      </c>
      <c r="D9" s="181">
        <v>1344000</v>
      </c>
      <c r="E9" s="181" t="s">
        <v>638</v>
      </c>
      <c r="F9" s="182" t="s">
        <v>637</v>
      </c>
      <c r="G9" s="196" t="s">
        <v>576</v>
      </c>
      <c r="H9" s="179" t="s">
        <v>557</v>
      </c>
      <c r="I9" s="194"/>
      <c r="J9" s="194"/>
    </row>
    <row r="10" spans="1:10" ht="38.25">
      <c r="A10" s="179">
        <v>4</v>
      </c>
      <c r="B10" s="208" t="s">
        <v>569</v>
      </c>
      <c r="C10" s="180">
        <v>2</v>
      </c>
      <c r="D10" s="203">
        <v>2352000</v>
      </c>
      <c r="E10" s="181" t="s">
        <v>639</v>
      </c>
      <c r="F10" s="182" t="s">
        <v>640</v>
      </c>
      <c r="G10" s="196" t="s">
        <v>576</v>
      </c>
      <c r="H10" s="179" t="s">
        <v>557</v>
      </c>
      <c r="I10" s="194"/>
      <c r="J10" s="194"/>
    </row>
    <row r="11" spans="1:10" ht="38.25">
      <c r="A11" s="179">
        <v>5</v>
      </c>
      <c r="B11" s="208" t="s">
        <v>570</v>
      </c>
      <c r="C11" s="200">
        <v>2</v>
      </c>
      <c r="D11" s="203">
        <v>1181600</v>
      </c>
      <c r="E11" s="202">
        <v>2363200</v>
      </c>
      <c r="F11" s="201" t="s">
        <v>641</v>
      </c>
      <c r="G11" s="196" t="s">
        <v>576</v>
      </c>
      <c r="H11" s="179" t="s">
        <v>557</v>
      </c>
      <c r="I11" s="194"/>
      <c r="J11" s="194"/>
    </row>
    <row r="12" spans="1:10" ht="38.25">
      <c r="A12" s="183">
        <v>6</v>
      </c>
      <c r="B12" s="208" t="s">
        <v>571</v>
      </c>
      <c r="C12" s="180">
        <v>2</v>
      </c>
      <c r="D12" s="203">
        <v>1456000</v>
      </c>
      <c r="E12" s="181" t="s">
        <v>643</v>
      </c>
      <c r="F12" s="182" t="s">
        <v>642</v>
      </c>
      <c r="G12" s="196" t="s">
        <v>576</v>
      </c>
      <c r="H12" s="179" t="s">
        <v>557</v>
      </c>
      <c r="I12" s="194"/>
      <c r="J12" s="194"/>
    </row>
    <row r="13" spans="1:10" ht="38.25">
      <c r="A13" s="179">
        <v>7</v>
      </c>
      <c r="B13" s="208" t="s">
        <v>574</v>
      </c>
      <c r="C13" s="200">
        <v>10</v>
      </c>
      <c r="D13" s="203">
        <v>7926800</v>
      </c>
      <c r="E13" s="203" t="s">
        <v>645</v>
      </c>
      <c r="F13" s="182" t="s">
        <v>644</v>
      </c>
      <c r="G13" s="196" t="s">
        <v>576</v>
      </c>
      <c r="H13" s="179" t="s">
        <v>557</v>
      </c>
      <c r="I13" s="194"/>
      <c r="J13" s="194"/>
    </row>
    <row r="14" spans="1:10" ht="38.25">
      <c r="A14" s="179">
        <v>8</v>
      </c>
      <c r="B14" s="208" t="s">
        <v>578</v>
      </c>
      <c r="C14" s="180">
        <v>12</v>
      </c>
      <c r="D14" s="203">
        <v>2184000</v>
      </c>
      <c r="E14" s="197" t="s">
        <v>647</v>
      </c>
      <c r="F14" s="182" t="s">
        <v>646</v>
      </c>
      <c r="G14" s="196" t="s">
        <v>577</v>
      </c>
      <c r="H14" s="179" t="s">
        <v>557</v>
      </c>
      <c r="I14" s="194"/>
      <c r="J14" s="194"/>
    </row>
    <row r="15" spans="1:10" ht="37.5" customHeight="1">
      <c r="A15" s="179">
        <v>9</v>
      </c>
      <c r="B15" s="208" t="s">
        <v>579</v>
      </c>
      <c r="C15" s="180">
        <v>5</v>
      </c>
      <c r="D15" s="203">
        <v>648480</v>
      </c>
      <c r="E15" s="197" t="s">
        <v>649</v>
      </c>
      <c r="F15" s="182" t="s">
        <v>648</v>
      </c>
      <c r="G15" s="196" t="s">
        <v>580</v>
      </c>
      <c r="H15" s="179" t="s">
        <v>557</v>
      </c>
      <c r="I15" s="194"/>
      <c r="J15" s="194"/>
    </row>
    <row r="16" spans="1:10" ht="38.25">
      <c r="A16" s="179">
        <v>10</v>
      </c>
      <c r="B16" s="208" t="s">
        <v>581</v>
      </c>
      <c r="C16" s="180">
        <v>5</v>
      </c>
      <c r="D16" s="203">
        <v>2103360</v>
      </c>
      <c r="E16" s="197" t="s">
        <v>651</v>
      </c>
      <c r="F16" s="182" t="s">
        <v>650</v>
      </c>
      <c r="G16" s="196" t="s">
        <v>577</v>
      </c>
      <c r="H16" s="179" t="s">
        <v>557</v>
      </c>
      <c r="I16" s="194"/>
      <c r="J16" s="194"/>
    </row>
    <row r="17" spans="1:10" ht="38.25">
      <c r="A17" s="179">
        <v>11</v>
      </c>
      <c r="B17" s="208" t="s">
        <v>582</v>
      </c>
      <c r="C17" s="200">
        <v>2</v>
      </c>
      <c r="D17" s="203">
        <v>840000</v>
      </c>
      <c r="E17" s="197" t="s">
        <v>632</v>
      </c>
      <c r="F17" s="182" t="s">
        <v>652</v>
      </c>
      <c r="G17" s="196" t="s">
        <v>577</v>
      </c>
      <c r="H17" s="179" t="s">
        <v>557</v>
      </c>
      <c r="I17" s="194"/>
      <c r="J17" s="194"/>
    </row>
    <row r="18" spans="1:10" ht="38.25">
      <c r="A18" s="179">
        <v>12</v>
      </c>
      <c r="B18" s="208" t="s">
        <v>583</v>
      </c>
      <c r="C18" s="180">
        <v>10</v>
      </c>
      <c r="D18" s="204">
        <v>498400</v>
      </c>
      <c r="E18" s="197" t="s">
        <v>654</v>
      </c>
      <c r="F18" s="182" t="s">
        <v>653</v>
      </c>
      <c r="G18" s="196" t="s">
        <v>577</v>
      </c>
      <c r="H18" s="179" t="s">
        <v>557</v>
      </c>
      <c r="I18" s="194"/>
      <c r="J18" s="194"/>
    </row>
    <row r="19" spans="1:10" ht="38.25">
      <c r="A19" s="179">
        <v>13</v>
      </c>
      <c r="B19" s="209" t="s">
        <v>585</v>
      </c>
      <c r="C19" s="180">
        <v>10</v>
      </c>
      <c r="D19" s="203">
        <v>573440</v>
      </c>
      <c r="E19" s="197" t="s">
        <v>656</v>
      </c>
      <c r="F19" s="182" t="s">
        <v>655</v>
      </c>
      <c r="G19" s="196" t="s">
        <v>577</v>
      </c>
      <c r="H19" s="179" t="s">
        <v>557</v>
      </c>
      <c r="I19" s="194"/>
      <c r="J19" s="194"/>
    </row>
    <row r="20" spans="1:10" ht="38.25">
      <c r="A20" s="179">
        <v>14</v>
      </c>
      <c r="B20" s="208" t="s">
        <v>586</v>
      </c>
      <c r="C20" s="180">
        <v>3</v>
      </c>
      <c r="D20" s="203">
        <v>2408000</v>
      </c>
      <c r="E20" s="197" t="s">
        <v>657</v>
      </c>
      <c r="F20" s="182" t="s">
        <v>658</v>
      </c>
      <c r="G20" s="196" t="s">
        <v>577</v>
      </c>
      <c r="H20" s="179" t="s">
        <v>557</v>
      </c>
      <c r="I20" s="194"/>
      <c r="J20" s="194"/>
    </row>
    <row r="21" spans="1:10" ht="51">
      <c r="A21" s="179">
        <v>15</v>
      </c>
      <c r="B21" s="208" t="s">
        <v>659</v>
      </c>
      <c r="C21" s="180">
        <v>1</v>
      </c>
      <c r="D21" s="203" t="s">
        <v>660</v>
      </c>
      <c r="E21" s="197" t="s">
        <v>660</v>
      </c>
      <c r="F21" s="182" t="s">
        <v>564</v>
      </c>
      <c r="G21" s="196" t="s">
        <v>661</v>
      </c>
      <c r="H21" s="179" t="s">
        <v>557</v>
      </c>
      <c r="I21" s="194"/>
      <c r="J21" s="194"/>
    </row>
    <row r="22" spans="1:10" ht="51">
      <c r="A22" s="179">
        <v>16</v>
      </c>
      <c r="B22" s="208" t="s">
        <v>662</v>
      </c>
      <c r="C22" s="180">
        <v>1</v>
      </c>
      <c r="D22" s="203" t="s">
        <v>663</v>
      </c>
      <c r="E22" s="197" t="s">
        <v>663</v>
      </c>
      <c r="F22" s="182" t="s">
        <v>566</v>
      </c>
      <c r="G22" s="196" t="s">
        <v>661</v>
      </c>
      <c r="H22" s="179" t="s">
        <v>557</v>
      </c>
      <c r="I22" s="194"/>
      <c r="J22" s="194"/>
    </row>
    <row r="23" spans="1:10" ht="51">
      <c r="A23" s="179">
        <v>17</v>
      </c>
      <c r="B23" s="208" t="s">
        <v>587</v>
      </c>
      <c r="C23" s="180">
        <v>1</v>
      </c>
      <c r="D23" s="203" t="s">
        <v>664</v>
      </c>
      <c r="E23" s="197" t="s">
        <v>664</v>
      </c>
      <c r="F23" s="182" t="s">
        <v>567</v>
      </c>
      <c r="G23" s="196" t="s">
        <v>661</v>
      </c>
      <c r="H23" s="179" t="s">
        <v>557</v>
      </c>
      <c r="I23" s="194"/>
      <c r="J23" s="194"/>
    </row>
    <row r="24" spans="1:10" ht="51">
      <c r="A24" s="179">
        <v>18</v>
      </c>
      <c r="B24" s="208" t="s">
        <v>665</v>
      </c>
      <c r="C24" s="180">
        <v>2</v>
      </c>
      <c r="D24" s="203" t="s">
        <v>666</v>
      </c>
      <c r="E24" s="197" t="s">
        <v>667</v>
      </c>
      <c r="F24" s="182" t="s">
        <v>637</v>
      </c>
      <c r="G24" s="196" t="s">
        <v>661</v>
      </c>
      <c r="H24" s="179" t="s">
        <v>557</v>
      </c>
      <c r="I24" s="194"/>
      <c r="J24" s="194"/>
    </row>
    <row r="25" spans="1:10" ht="61.5" customHeight="1">
      <c r="A25" s="179">
        <v>19</v>
      </c>
      <c r="B25" s="208" t="s">
        <v>668</v>
      </c>
      <c r="C25" s="180">
        <v>1</v>
      </c>
      <c r="D25" s="203" t="s">
        <v>669</v>
      </c>
      <c r="E25" s="197" t="s">
        <v>669</v>
      </c>
      <c r="F25" s="182" t="s">
        <v>568</v>
      </c>
      <c r="G25" s="196" t="s">
        <v>661</v>
      </c>
      <c r="H25" s="179" t="s">
        <v>557</v>
      </c>
      <c r="I25" s="194"/>
      <c r="J25" s="194"/>
    </row>
    <row r="26" spans="1:10" ht="89.25">
      <c r="A26" s="179">
        <v>20</v>
      </c>
      <c r="B26" s="208" t="s">
        <v>670</v>
      </c>
      <c r="C26" s="180">
        <v>4</v>
      </c>
      <c r="D26" s="203" t="s">
        <v>672</v>
      </c>
      <c r="E26" s="197" t="s">
        <v>673</v>
      </c>
      <c r="F26" s="182" t="s">
        <v>671</v>
      </c>
      <c r="G26" s="196" t="s">
        <v>661</v>
      </c>
      <c r="H26" s="179" t="s">
        <v>557</v>
      </c>
      <c r="I26" s="194"/>
      <c r="J26" s="194"/>
    </row>
    <row r="27" spans="1:10" ht="51">
      <c r="A27" s="179">
        <v>21</v>
      </c>
      <c r="B27" s="209" t="s">
        <v>588</v>
      </c>
      <c r="C27" s="180">
        <v>3</v>
      </c>
      <c r="D27" s="203" t="s">
        <v>675</v>
      </c>
      <c r="E27" s="197" t="s">
        <v>676</v>
      </c>
      <c r="F27" s="182" t="s">
        <v>674</v>
      </c>
      <c r="G27" s="196" t="s">
        <v>661</v>
      </c>
      <c r="H27" s="179" t="s">
        <v>557</v>
      </c>
      <c r="I27" s="194"/>
      <c r="J27" s="194"/>
    </row>
    <row r="28" spans="1:10" ht="34.5" customHeight="1">
      <c r="A28" s="179">
        <v>22</v>
      </c>
      <c r="B28" s="209" t="s">
        <v>589</v>
      </c>
      <c r="C28" s="180">
        <v>2</v>
      </c>
      <c r="D28" s="203" t="s">
        <v>678</v>
      </c>
      <c r="E28" s="197" t="s">
        <v>679</v>
      </c>
      <c r="F28" s="182" t="s">
        <v>677</v>
      </c>
      <c r="G28" s="196" t="s">
        <v>661</v>
      </c>
      <c r="H28" s="179" t="s">
        <v>557</v>
      </c>
      <c r="I28" s="194"/>
      <c r="J28" s="194"/>
    </row>
    <row r="29" spans="1:10" ht="93" customHeight="1">
      <c r="A29" s="179">
        <v>23</v>
      </c>
      <c r="B29" s="208" t="s">
        <v>680</v>
      </c>
      <c r="C29" s="200">
        <v>1</v>
      </c>
      <c r="D29" s="203" t="s">
        <v>681</v>
      </c>
      <c r="E29" s="197" t="s">
        <v>681</v>
      </c>
      <c r="F29" s="182" t="s">
        <v>572</v>
      </c>
      <c r="G29" s="196" t="s">
        <v>661</v>
      </c>
      <c r="H29" s="179" t="s">
        <v>557</v>
      </c>
      <c r="I29" s="194"/>
      <c r="J29" s="194"/>
    </row>
    <row r="30" spans="1:10" ht="51">
      <c r="A30" s="179">
        <v>24</v>
      </c>
      <c r="B30" s="209" t="s">
        <v>682</v>
      </c>
      <c r="C30" s="180">
        <v>1</v>
      </c>
      <c r="D30" s="203" t="s">
        <v>683</v>
      </c>
      <c r="E30" s="197" t="s">
        <v>683</v>
      </c>
      <c r="F30" s="182" t="s">
        <v>573</v>
      </c>
      <c r="G30" s="196" t="s">
        <v>661</v>
      </c>
      <c r="H30" s="179" t="s">
        <v>557</v>
      </c>
      <c r="I30" s="194"/>
      <c r="J30" s="194"/>
    </row>
    <row r="31" spans="1:10" ht="51">
      <c r="A31" s="179">
        <v>25</v>
      </c>
      <c r="B31" s="208" t="s">
        <v>592</v>
      </c>
      <c r="C31" s="180">
        <v>1</v>
      </c>
      <c r="D31" s="203" t="s">
        <v>593</v>
      </c>
      <c r="E31" s="197" t="s">
        <v>593</v>
      </c>
      <c r="F31" s="182" t="s">
        <v>584</v>
      </c>
      <c r="G31" s="196" t="s">
        <v>684</v>
      </c>
      <c r="H31" s="179" t="s">
        <v>560</v>
      </c>
      <c r="I31" s="194"/>
      <c r="J31" s="194"/>
    </row>
    <row r="32" spans="1:10" ht="38.25">
      <c r="A32" s="179">
        <v>26</v>
      </c>
      <c r="B32" s="209" t="s">
        <v>685</v>
      </c>
      <c r="C32" s="180">
        <v>10</v>
      </c>
      <c r="D32" s="203" t="s">
        <v>686</v>
      </c>
      <c r="E32" s="197" t="s">
        <v>595</v>
      </c>
      <c r="F32" s="182" t="s">
        <v>594</v>
      </c>
      <c r="G32" s="196" t="s">
        <v>687</v>
      </c>
      <c r="H32" s="179" t="s">
        <v>557</v>
      </c>
      <c r="I32" s="194"/>
      <c r="J32" s="194"/>
    </row>
    <row r="33" spans="1:10" ht="51">
      <c r="A33" s="179">
        <v>27</v>
      </c>
      <c r="B33" s="208" t="s">
        <v>590</v>
      </c>
      <c r="C33" s="180">
        <v>1</v>
      </c>
      <c r="D33" s="203" t="s">
        <v>591</v>
      </c>
      <c r="E33" s="197" t="s">
        <v>591</v>
      </c>
      <c r="F33" s="182" t="s">
        <v>575</v>
      </c>
      <c r="G33" s="196" t="s">
        <v>688</v>
      </c>
      <c r="H33" s="179" t="s">
        <v>557</v>
      </c>
      <c r="I33" s="194"/>
      <c r="J33" s="194"/>
    </row>
    <row r="34" spans="1:10" ht="51">
      <c r="A34" s="179">
        <v>28</v>
      </c>
      <c r="B34" s="209" t="s">
        <v>599</v>
      </c>
      <c r="C34" s="180">
        <v>7</v>
      </c>
      <c r="D34" s="203" t="s">
        <v>689</v>
      </c>
      <c r="E34" s="197" t="s">
        <v>601</v>
      </c>
      <c r="F34" s="182" t="s">
        <v>600</v>
      </c>
      <c r="G34" s="196" t="s">
        <v>690</v>
      </c>
      <c r="H34" s="179" t="s">
        <v>557</v>
      </c>
      <c r="I34" s="194"/>
      <c r="J34" s="194"/>
    </row>
    <row r="35" spans="1:10" ht="63.75">
      <c r="A35" s="179">
        <v>29</v>
      </c>
      <c r="B35" s="209" t="s">
        <v>596</v>
      </c>
      <c r="C35" s="180">
        <v>1</v>
      </c>
      <c r="D35" s="203" t="s">
        <v>597</v>
      </c>
      <c r="E35" s="197" t="s">
        <v>597</v>
      </c>
      <c r="F35" s="182" t="s">
        <v>598</v>
      </c>
      <c r="G35" s="196" t="s">
        <v>691</v>
      </c>
      <c r="H35" s="179" t="s">
        <v>692</v>
      </c>
      <c r="I35" s="194"/>
      <c r="J35" s="194"/>
    </row>
    <row r="36" spans="1:10">
      <c r="A36" s="179"/>
      <c r="B36" s="205" t="s">
        <v>554</v>
      </c>
      <c r="C36" s="177">
        <v>106</v>
      </c>
      <c r="D36" s="184"/>
      <c r="E36" s="198">
        <v>382498553.68000001</v>
      </c>
      <c r="F36" s="186"/>
      <c r="G36" s="185"/>
      <c r="H36" s="179"/>
      <c r="I36" s="194"/>
      <c r="J36" s="194"/>
    </row>
    <row r="37" spans="1:10">
      <c r="A37" s="174"/>
      <c r="B37" s="174"/>
      <c r="C37" s="187"/>
      <c r="D37" s="188"/>
      <c r="E37" s="188"/>
      <c r="F37" s="189"/>
      <c r="G37" s="190"/>
      <c r="H37" s="191"/>
      <c r="I37" s="194"/>
      <c r="J37" s="194"/>
    </row>
    <row r="38" spans="1:10">
      <c r="A38" s="174"/>
      <c r="B38" s="174"/>
      <c r="C38" s="187"/>
      <c r="D38" s="188"/>
      <c r="E38" s="188"/>
      <c r="F38" s="189"/>
      <c r="G38" s="173"/>
      <c r="H38" s="173"/>
      <c r="I38" s="194"/>
      <c r="J38" s="194"/>
    </row>
    <row r="39" spans="1:10">
      <c r="A39" s="14"/>
      <c r="B39" s="68"/>
      <c r="C39" s="169"/>
      <c r="D39" s="170"/>
      <c r="E39" s="170"/>
      <c r="F39" s="167"/>
      <c r="G39" s="171"/>
      <c r="H39" s="160"/>
      <c r="I39" s="194"/>
      <c r="J39" s="194"/>
    </row>
    <row r="40" spans="1:10">
      <c r="A40" s="14"/>
      <c r="B40" s="68"/>
      <c r="C40" s="169"/>
      <c r="D40" s="170"/>
      <c r="E40" s="170"/>
      <c r="F40" s="167"/>
      <c r="I40" s="194"/>
      <c r="J40" s="194"/>
    </row>
    <row r="41" spans="1:10" ht="45.75" customHeight="1">
      <c r="D41" s="243" t="s">
        <v>753</v>
      </c>
      <c r="E41" s="243"/>
      <c r="F41" s="243"/>
      <c r="I41" s="194"/>
      <c r="J41" s="194"/>
    </row>
    <row r="42" spans="1:10" ht="45.75" customHeight="1">
      <c r="I42" s="194"/>
      <c r="J42" s="194"/>
    </row>
    <row r="43" spans="1:10" ht="45.75" customHeight="1">
      <c r="I43" s="194"/>
      <c r="J43" s="194"/>
    </row>
    <row r="44" spans="1:10" ht="45.75" customHeight="1">
      <c r="I44" s="194"/>
      <c r="J44" s="194"/>
    </row>
    <row r="45" spans="1:10" ht="45.75" customHeight="1">
      <c r="I45" s="194"/>
      <c r="J45" s="194"/>
    </row>
    <row r="46" spans="1:10" ht="45.75" customHeight="1">
      <c r="I46" s="194"/>
      <c r="J46" s="194"/>
    </row>
    <row r="47" spans="1:10" ht="45.75" customHeight="1">
      <c r="I47" s="194"/>
      <c r="J47" s="194"/>
    </row>
    <row r="48" spans="1:10" ht="45.75" customHeight="1">
      <c r="I48" s="194"/>
      <c r="J48" s="194"/>
    </row>
    <row r="49" spans="9:10" ht="45.75" customHeight="1">
      <c r="I49" s="194"/>
      <c r="J49" s="194"/>
    </row>
    <row r="50" spans="9:10" ht="45.75" customHeight="1">
      <c r="I50" s="194"/>
      <c r="J50" s="194"/>
    </row>
    <row r="51" spans="9:10" ht="45.75" customHeight="1">
      <c r="I51" s="194"/>
      <c r="J51" s="194"/>
    </row>
    <row r="52" spans="9:10">
      <c r="I52" s="194"/>
      <c r="J52" s="194"/>
    </row>
    <row r="53" spans="9:10">
      <c r="I53" s="194"/>
      <c r="J53" s="194"/>
    </row>
    <row r="54" spans="9:10">
      <c r="I54" s="194"/>
      <c r="J54" s="194"/>
    </row>
    <row r="55" spans="9:10">
      <c r="I55" s="194"/>
      <c r="J55" s="194"/>
    </row>
    <row r="56" spans="9:10">
      <c r="I56" s="194"/>
      <c r="J56" s="194"/>
    </row>
    <row r="57" spans="9:10">
      <c r="I57" s="194"/>
      <c r="J57" s="194"/>
    </row>
    <row r="58" spans="9:10">
      <c r="I58" s="194"/>
      <c r="J58" s="194"/>
    </row>
    <row r="59" spans="9:10">
      <c r="I59" s="194"/>
      <c r="J59" s="194"/>
    </row>
    <row r="60" spans="9:10">
      <c r="I60" s="194"/>
      <c r="J60" s="194"/>
    </row>
    <row r="61" spans="9:10">
      <c r="I61" s="194"/>
      <c r="J61" s="194"/>
    </row>
    <row r="62" spans="9:10">
      <c r="I62" s="194"/>
      <c r="J62" s="194"/>
    </row>
    <row r="63" spans="9:10">
      <c r="I63" s="194"/>
      <c r="J63" s="194"/>
    </row>
    <row r="64" spans="9:10">
      <c r="I64" s="194"/>
      <c r="J64" s="194"/>
    </row>
    <row r="65" spans="9:10">
      <c r="I65" s="194"/>
      <c r="J65" s="194"/>
    </row>
    <row r="66" spans="9:10">
      <c r="I66" s="194"/>
      <c r="J66" s="194"/>
    </row>
    <row r="67" spans="9:10">
      <c r="I67" s="194"/>
      <c r="J67" s="194"/>
    </row>
    <row r="68" spans="9:10">
      <c r="I68" s="194"/>
      <c r="J68" s="194"/>
    </row>
    <row r="69" spans="9:10">
      <c r="I69" s="194"/>
      <c r="J69" s="194"/>
    </row>
    <row r="70" spans="9:10">
      <c r="I70" s="194"/>
      <c r="J70" s="194"/>
    </row>
    <row r="71" spans="9:10">
      <c r="I71" s="194"/>
      <c r="J71" s="194"/>
    </row>
    <row r="72" spans="9:10">
      <c r="I72" s="194"/>
      <c r="J72" s="194"/>
    </row>
    <row r="73" spans="9:10">
      <c r="I73" s="194"/>
      <c r="J73" s="194"/>
    </row>
    <row r="74" spans="9:10">
      <c r="I74" s="194"/>
      <c r="J74" s="194"/>
    </row>
    <row r="75" spans="9:10">
      <c r="I75" s="194"/>
      <c r="J75" s="194"/>
    </row>
    <row r="76" spans="9:10">
      <c r="I76" s="194"/>
      <c r="J76" s="194"/>
    </row>
    <row r="77" spans="9:10">
      <c r="I77" s="194"/>
      <c r="J77" s="194"/>
    </row>
    <row r="78" spans="9:10">
      <c r="I78" s="206"/>
      <c r="J78" s="206"/>
    </row>
    <row r="87" ht="62.25" customHeight="1"/>
    <row r="98" ht="34.5" customHeight="1"/>
  </sheetData>
  <mergeCells count="3">
    <mergeCell ref="A1:F1"/>
    <mergeCell ref="A3:G3"/>
    <mergeCell ref="D41:F41"/>
  </mergeCells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5"/>
  <sheetViews>
    <sheetView tabSelected="1" topLeftCell="A4" workbookViewId="0">
      <selection activeCell="D5" sqref="D5"/>
    </sheetView>
  </sheetViews>
  <sheetFormatPr defaultRowHeight="15"/>
  <cols>
    <col min="1" max="1" width="5.28515625" customWidth="1"/>
    <col min="2" max="2" width="21.140625" customWidth="1"/>
    <col min="3" max="3" width="10.42578125" customWidth="1"/>
    <col min="4" max="4" width="18.42578125" customWidth="1"/>
    <col min="5" max="5" width="23.28515625" customWidth="1"/>
    <col min="6" max="6" width="29.28515625" customWidth="1"/>
    <col min="7" max="7" width="38.42578125" customWidth="1"/>
    <col min="8" max="8" width="18.5703125" customWidth="1"/>
  </cols>
  <sheetData>
    <row r="1" spans="1:8">
      <c r="A1" s="236" t="s">
        <v>752</v>
      </c>
      <c r="B1" s="237"/>
      <c r="C1" s="237"/>
      <c r="D1" s="237"/>
      <c r="E1" s="237"/>
      <c r="F1" s="237"/>
      <c r="G1" s="237"/>
      <c r="H1" s="223"/>
    </row>
    <row r="2" spans="1:8">
      <c r="A2" s="224"/>
      <c r="B2" s="195"/>
      <c r="C2" s="195"/>
      <c r="D2" s="225"/>
      <c r="E2" s="195"/>
      <c r="F2" s="226" t="s">
        <v>693</v>
      </c>
      <c r="G2" s="227"/>
      <c r="H2" s="228"/>
    </row>
    <row r="3" spans="1:8">
      <c r="A3" s="244"/>
      <c r="B3" s="195"/>
      <c r="C3" s="195"/>
      <c r="D3" s="225"/>
      <c r="E3" s="195"/>
      <c r="F3" s="226"/>
      <c r="G3" s="227"/>
      <c r="H3" s="245"/>
    </row>
    <row r="4" spans="1:8">
      <c r="A4" s="179" t="s">
        <v>603</v>
      </c>
      <c r="B4" s="176" t="s">
        <v>556</v>
      </c>
      <c r="C4" s="176" t="s">
        <v>609</v>
      </c>
      <c r="D4" s="176" t="s">
        <v>626</v>
      </c>
      <c r="E4" s="176" t="s">
        <v>1</v>
      </c>
      <c r="F4" s="176" t="s">
        <v>631</v>
      </c>
      <c r="G4" s="178" t="s">
        <v>558</v>
      </c>
      <c r="H4" s="176" t="s">
        <v>604</v>
      </c>
    </row>
    <row r="5" spans="1:8" ht="48" customHeight="1">
      <c r="A5" s="179">
        <v>1</v>
      </c>
      <c r="B5" s="217" t="s">
        <v>697</v>
      </c>
      <c r="C5" s="179">
        <v>20</v>
      </c>
      <c r="D5" s="238">
        <v>1972</v>
      </c>
      <c r="E5" s="238">
        <v>39440</v>
      </c>
      <c r="F5" s="211" t="s">
        <v>699</v>
      </c>
      <c r="G5" s="193" t="s">
        <v>702</v>
      </c>
      <c r="H5" s="179" t="s">
        <v>557</v>
      </c>
    </row>
    <row r="6" spans="1:8" ht="70.5" customHeight="1">
      <c r="A6" s="179">
        <v>2</v>
      </c>
      <c r="B6" s="208" t="s">
        <v>694</v>
      </c>
      <c r="C6" s="212">
        <v>1</v>
      </c>
      <c r="D6" s="239">
        <v>17919998.879999999</v>
      </c>
      <c r="E6" s="239">
        <v>17919998.879999999</v>
      </c>
      <c r="F6" s="213" t="s">
        <v>695</v>
      </c>
      <c r="G6" s="214" t="s">
        <v>696</v>
      </c>
      <c r="H6" s="210" t="s">
        <v>692</v>
      </c>
    </row>
    <row r="7" spans="1:8" ht="30" customHeight="1">
      <c r="A7" s="210">
        <v>3</v>
      </c>
      <c r="B7" s="208" t="s">
        <v>2</v>
      </c>
      <c r="C7" s="212">
        <v>15</v>
      </c>
      <c r="D7" s="239" t="s">
        <v>700</v>
      </c>
      <c r="E7" s="239" t="s">
        <v>701</v>
      </c>
      <c r="F7" s="213" t="s">
        <v>698</v>
      </c>
      <c r="G7" s="214" t="s">
        <v>716</v>
      </c>
      <c r="H7" s="210" t="s">
        <v>557</v>
      </c>
    </row>
    <row r="8" spans="1:8" ht="25.5" customHeight="1">
      <c r="A8" s="210">
        <v>4</v>
      </c>
      <c r="B8" s="208" t="s">
        <v>703</v>
      </c>
      <c r="C8" s="212">
        <v>824</v>
      </c>
      <c r="D8" s="239" t="s">
        <v>705</v>
      </c>
      <c r="E8" s="239" t="s">
        <v>706</v>
      </c>
      <c r="F8" s="213" t="s">
        <v>704</v>
      </c>
      <c r="G8" s="214" t="s">
        <v>707</v>
      </c>
      <c r="H8" s="210" t="s">
        <v>557</v>
      </c>
    </row>
    <row r="9" spans="1:8" ht="114.75" customHeight="1">
      <c r="A9" s="210">
        <v>5</v>
      </c>
      <c r="B9" s="208" t="s">
        <v>710</v>
      </c>
      <c r="C9" s="212">
        <v>30</v>
      </c>
      <c r="D9" s="239" t="s">
        <v>709</v>
      </c>
      <c r="E9" s="239">
        <v>105600</v>
      </c>
      <c r="F9" s="216" t="s">
        <v>708</v>
      </c>
      <c r="G9" s="214" t="s">
        <v>717</v>
      </c>
      <c r="H9" s="210" t="s">
        <v>557</v>
      </c>
    </row>
    <row r="10" spans="1:8" ht="43.5" customHeight="1">
      <c r="A10" s="210">
        <v>6</v>
      </c>
      <c r="B10" s="208" t="s">
        <v>711</v>
      </c>
      <c r="C10" s="212">
        <v>10</v>
      </c>
      <c r="D10" s="239" t="s">
        <v>712</v>
      </c>
      <c r="E10" s="239" t="s">
        <v>713</v>
      </c>
      <c r="F10" s="213" t="s">
        <v>714</v>
      </c>
      <c r="G10" s="214" t="s">
        <v>715</v>
      </c>
      <c r="H10" s="210" t="s">
        <v>557</v>
      </c>
    </row>
    <row r="11" spans="1:8" ht="104.25" customHeight="1">
      <c r="A11" s="210">
        <v>7</v>
      </c>
      <c r="B11" s="208" t="s">
        <v>722</v>
      </c>
      <c r="C11" s="212">
        <v>20</v>
      </c>
      <c r="D11" s="239" t="s">
        <v>720</v>
      </c>
      <c r="E11" s="239" t="s">
        <v>721</v>
      </c>
      <c r="F11" s="213" t="s">
        <v>719</v>
      </c>
      <c r="G11" s="214" t="s">
        <v>718</v>
      </c>
      <c r="H11" s="210" t="s">
        <v>560</v>
      </c>
    </row>
    <row r="12" spans="1:8" ht="36" customHeight="1">
      <c r="A12" s="210">
        <v>8</v>
      </c>
      <c r="B12" s="208" t="s">
        <v>612</v>
      </c>
      <c r="C12" s="212">
        <v>10</v>
      </c>
      <c r="D12" s="239" t="s">
        <v>725</v>
      </c>
      <c r="E12" s="239" t="s">
        <v>726</v>
      </c>
      <c r="F12" s="213" t="s">
        <v>724</v>
      </c>
      <c r="G12" s="214" t="s">
        <v>723</v>
      </c>
      <c r="H12" s="210" t="s">
        <v>560</v>
      </c>
    </row>
    <row r="13" spans="1:8" ht="38.25" customHeight="1">
      <c r="A13" s="210">
        <v>9</v>
      </c>
      <c r="B13" s="208" t="s">
        <v>728</v>
      </c>
      <c r="C13" s="212">
        <v>5</v>
      </c>
      <c r="D13" s="239" t="s">
        <v>729</v>
      </c>
      <c r="E13" s="239" t="s">
        <v>730</v>
      </c>
      <c r="F13" s="213" t="s">
        <v>731</v>
      </c>
      <c r="G13" s="215" t="s">
        <v>727</v>
      </c>
      <c r="H13" s="210" t="s">
        <v>560</v>
      </c>
    </row>
    <row r="14" spans="1:8" ht="48" customHeight="1">
      <c r="A14" s="210">
        <v>10</v>
      </c>
      <c r="B14" s="208" t="s">
        <v>732</v>
      </c>
      <c r="C14" s="212">
        <v>10</v>
      </c>
      <c r="D14" s="239" t="s">
        <v>733</v>
      </c>
      <c r="E14" s="240" t="s">
        <v>734</v>
      </c>
      <c r="F14" s="220" t="s">
        <v>735</v>
      </c>
      <c r="G14" s="215" t="s">
        <v>736</v>
      </c>
      <c r="H14" s="210" t="s">
        <v>557</v>
      </c>
    </row>
    <row r="15" spans="1:8" ht="65.25" customHeight="1">
      <c r="A15" s="210">
        <v>11</v>
      </c>
      <c r="B15" s="208" t="s">
        <v>737</v>
      </c>
      <c r="C15" s="212">
        <v>30</v>
      </c>
      <c r="D15" s="239" t="s">
        <v>741</v>
      </c>
      <c r="E15" s="241" t="s">
        <v>742</v>
      </c>
      <c r="F15" s="221" t="s">
        <v>743</v>
      </c>
      <c r="G15" s="215" t="s">
        <v>745</v>
      </c>
      <c r="H15" s="210" t="s">
        <v>557</v>
      </c>
    </row>
    <row r="16" spans="1:8" ht="59.25" customHeight="1">
      <c r="A16" s="210">
        <v>12</v>
      </c>
      <c r="B16" s="208" t="s">
        <v>738</v>
      </c>
      <c r="C16" s="212">
        <v>30</v>
      </c>
      <c r="D16" s="239" t="s">
        <v>741</v>
      </c>
      <c r="E16" s="241" t="s">
        <v>742</v>
      </c>
      <c r="F16" s="221" t="s">
        <v>743</v>
      </c>
      <c r="G16" s="215" t="s">
        <v>745</v>
      </c>
      <c r="H16" s="210" t="s">
        <v>557</v>
      </c>
    </row>
    <row r="17" spans="1:8" ht="62.25" customHeight="1">
      <c r="A17" s="210">
        <v>13</v>
      </c>
      <c r="B17" s="208" t="s">
        <v>739</v>
      </c>
      <c r="C17" s="212">
        <v>30</v>
      </c>
      <c r="D17" s="239" t="s">
        <v>741</v>
      </c>
      <c r="E17" s="241" t="s">
        <v>742</v>
      </c>
      <c r="F17" s="221" t="s">
        <v>743</v>
      </c>
      <c r="G17" s="215" t="s">
        <v>746</v>
      </c>
      <c r="H17" s="210" t="s">
        <v>557</v>
      </c>
    </row>
    <row r="18" spans="1:8" ht="48.75" customHeight="1">
      <c r="A18" s="210">
        <v>14</v>
      </c>
      <c r="B18" s="208" t="s">
        <v>740</v>
      </c>
      <c r="C18" s="212">
        <v>30</v>
      </c>
      <c r="D18" s="239" t="s">
        <v>741</v>
      </c>
      <c r="E18" s="241" t="s">
        <v>742</v>
      </c>
      <c r="F18" s="221" t="s">
        <v>744</v>
      </c>
      <c r="G18" s="215" t="s">
        <v>746</v>
      </c>
      <c r="H18" s="210" t="s">
        <v>557</v>
      </c>
    </row>
    <row r="19" spans="1:8" ht="26.25" customHeight="1">
      <c r="A19" s="210">
        <v>15</v>
      </c>
      <c r="B19" s="208" t="s">
        <v>747</v>
      </c>
      <c r="C19" s="212">
        <v>1</v>
      </c>
      <c r="D19" s="239" t="s">
        <v>749</v>
      </c>
      <c r="E19" s="242" t="s">
        <v>749</v>
      </c>
      <c r="F19" s="222" t="s">
        <v>748</v>
      </c>
      <c r="G19" s="215" t="s">
        <v>750</v>
      </c>
      <c r="H19" s="210" t="s">
        <v>751</v>
      </c>
    </row>
    <row r="20" spans="1:8">
      <c r="A20" s="179"/>
      <c r="B20" s="205" t="s">
        <v>554</v>
      </c>
      <c r="C20" s="177">
        <f>C5+C6+C7+C8+C9+C10+C11+C12+C13+C14+C15+C16+C17+C18+C19</f>
        <v>1066</v>
      </c>
      <c r="D20" s="218">
        <v>21259748.559999999</v>
      </c>
      <c r="E20" s="219">
        <v>38128392.68</v>
      </c>
      <c r="F20" s="186"/>
      <c r="G20" s="185"/>
      <c r="H20" s="179"/>
    </row>
    <row r="21" spans="1:8">
      <c r="A21" s="174"/>
      <c r="B21" s="174"/>
      <c r="C21" s="187"/>
      <c r="D21" s="188"/>
      <c r="E21" s="188"/>
      <c r="F21" s="189"/>
      <c r="G21" s="173"/>
      <c r="H21" s="191"/>
    </row>
    <row r="25" spans="1:8">
      <c r="D25" s="243" t="s">
        <v>753</v>
      </c>
      <c r="E25" s="243"/>
      <c r="F25" s="243"/>
    </row>
  </sheetData>
  <mergeCells count="2">
    <mergeCell ref="A1:G1"/>
    <mergeCell ref="D25:F25"/>
  </mergeCells>
  <pageMargins left="0.70866141732283472" right="0.70866141732283472" top="0.74803149606299213" bottom="0.74803149606299213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2005</vt:lpstr>
      <vt:lpstr>2006</vt:lpstr>
      <vt:lpstr>2007</vt:lpstr>
      <vt:lpstr>2008</vt:lpstr>
      <vt:lpstr>2009жыл</vt:lpstr>
      <vt:lpstr>2020 жыл</vt:lpstr>
      <vt:lpstr>2021 жыл</vt:lpstr>
      <vt:lpstr>2022 жыл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2022-12-29T14:19:13Z</dcterms:modified>
</cp:coreProperties>
</file>